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94"/>
  </bookViews>
  <sheets>
    <sheet name="Прайс" sheetId="2" r:id="rId1"/>
  </sheets>
  <definedNames>
    <definedName name="_xlnm.Print_Titles" localSheetId="0">Прайс!$1:$4</definedName>
    <definedName name="_xlnm.Print_Area" localSheetId="0">Прайс!$A$1:$G$342</definedName>
  </definedNames>
  <calcPr calcId="145621"/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4" i="2"/>
  <c r="H25" i="2"/>
  <c r="H6" i="2"/>
  <c r="F244" i="2" l="1"/>
  <c r="F242" i="2"/>
  <c r="F243" i="2"/>
  <c r="E241" i="2"/>
  <c r="F241" i="2"/>
  <c r="E240" i="2"/>
  <c r="F240" i="2"/>
  <c r="E239" i="2" l="1"/>
  <c r="F239" i="2"/>
  <c r="E230" i="2" l="1"/>
  <c r="F230" i="2"/>
  <c r="G230" i="2"/>
  <c r="G254" i="2" l="1"/>
  <c r="F254" i="2"/>
  <c r="E254" i="2"/>
  <c r="G253" i="2"/>
  <c r="F253" i="2"/>
  <c r="E253" i="2"/>
  <c r="G252" i="2"/>
  <c r="F252" i="2"/>
  <c r="E252" i="2"/>
  <c r="G251" i="2"/>
  <c r="G250" i="2"/>
  <c r="G249" i="2"/>
  <c r="G248" i="2"/>
  <c r="G247" i="2"/>
  <c r="G246" i="2"/>
  <c r="F246" i="2"/>
  <c r="E246" i="2"/>
  <c r="G245" i="2"/>
  <c r="F245" i="2"/>
  <c r="E245" i="2"/>
  <c r="G244" i="2"/>
  <c r="G243" i="2"/>
  <c r="G242" i="2"/>
  <c r="G241" i="2"/>
  <c r="G240" i="2"/>
  <c r="G239" i="2"/>
  <c r="G238" i="2"/>
  <c r="F238" i="2"/>
  <c r="E238" i="2"/>
  <c r="G237" i="2"/>
  <c r="F237" i="2"/>
  <c r="E237" i="2"/>
  <c r="G236" i="2"/>
  <c r="F236" i="2"/>
  <c r="E236" i="2"/>
  <c r="G235" i="2"/>
  <c r="F235" i="2"/>
  <c r="E235" i="2"/>
  <c r="G234" i="2"/>
  <c r="F234" i="2"/>
  <c r="E234" i="2"/>
  <c r="G233" i="2"/>
  <c r="F233" i="2"/>
  <c r="E233" i="2"/>
  <c r="G232" i="2"/>
  <c r="F232" i="2"/>
  <c r="E232" i="2"/>
  <c r="G231" i="2"/>
  <c r="F231" i="2"/>
  <c r="E231" i="2"/>
  <c r="G229" i="2"/>
  <c r="F229" i="2"/>
  <c r="E229" i="2"/>
  <c r="G228" i="2"/>
  <c r="F228" i="2"/>
  <c r="E228" i="2"/>
  <c r="G227" i="2"/>
  <c r="F227" i="2"/>
  <c r="E227" i="2"/>
  <c r="G226" i="2"/>
  <c r="F226" i="2"/>
  <c r="E226" i="2"/>
  <c r="G225" i="2"/>
  <c r="F225" i="2"/>
  <c r="E225" i="2"/>
  <c r="G224" i="2"/>
  <c r="F224" i="2"/>
  <c r="E224" i="2"/>
  <c r="G223" i="2"/>
  <c r="F223" i="2"/>
  <c r="E283" i="2" l="1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F312" i="2"/>
  <c r="G312" i="2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1" i="2"/>
  <c r="F321" i="2"/>
  <c r="G321" i="2"/>
  <c r="E322" i="2"/>
  <c r="F322" i="2"/>
  <c r="G322" i="2"/>
  <c r="E161" i="2" l="1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35" i="2"/>
  <c r="F135" i="2"/>
  <c r="G135" i="2"/>
  <c r="E67" i="2" l="1"/>
  <c r="F67" i="2"/>
  <c r="G67" i="2"/>
  <c r="F190" i="2" l="1"/>
  <c r="E13" i="2" l="1"/>
  <c r="F13" i="2"/>
  <c r="G13" i="2"/>
  <c r="E168" i="2" l="1"/>
  <c r="F168" i="2"/>
  <c r="G168" i="2"/>
  <c r="E169" i="2"/>
  <c r="F169" i="2"/>
  <c r="G169" i="2"/>
  <c r="E16" i="2" l="1"/>
  <c r="G6" i="2" l="1"/>
  <c r="G190" i="2" l="1"/>
  <c r="E189" i="2"/>
  <c r="F189" i="2"/>
  <c r="G189" i="2"/>
  <c r="E197" i="2"/>
  <c r="F197" i="2"/>
  <c r="G197" i="2"/>
  <c r="E206" i="2"/>
  <c r="F206" i="2"/>
  <c r="G206" i="2"/>
  <c r="E214" i="2"/>
  <c r="F214" i="2"/>
  <c r="G214" i="2"/>
  <c r="D28" i="2" l="1"/>
  <c r="H28" i="2" s="1"/>
  <c r="D23" i="2"/>
  <c r="H23" i="2" s="1"/>
  <c r="D27" i="2"/>
  <c r="H27" i="2" s="1"/>
  <c r="D26" i="2"/>
  <c r="H26" i="2" s="1"/>
  <c r="F6" i="2" l="1"/>
  <c r="F84" i="2" l="1"/>
  <c r="F7" i="2"/>
  <c r="F8" i="2"/>
  <c r="F9" i="2"/>
  <c r="F10" i="2"/>
  <c r="F11" i="2"/>
  <c r="F14" i="2"/>
  <c r="F15" i="2"/>
  <c r="F16" i="2"/>
  <c r="F17" i="2"/>
  <c r="F18" i="2"/>
  <c r="F19" i="2"/>
  <c r="F20" i="2"/>
  <c r="F21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8" i="2"/>
  <c r="F40" i="2"/>
  <c r="F41" i="2"/>
  <c r="F42" i="2"/>
  <c r="F43" i="2"/>
  <c r="F44" i="2"/>
  <c r="F46" i="2"/>
  <c r="F47" i="2"/>
  <c r="F48" i="2"/>
  <c r="F49" i="2"/>
  <c r="F51" i="2"/>
  <c r="F53" i="2"/>
  <c r="F54" i="2"/>
  <c r="F55" i="2"/>
  <c r="F56" i="2"/>
  <c r="F58" i="2"/>
  <c r="F59" i="2"/>
  <c r="F60" i="2"/>
  <c r="F61" i="2"/>
  <c r="F62" i="2"/>
  <c r="F63" i="2"/>
  <c r="F64" i="2"/>
  <c r="F65" i="2"/>
  <c r="F66" i="2"/>
  <c r="F68" i="2"/>
  <c r="F69" i="2"/>
  <c r="F70" i="2"/>
  <c r="F71" i="2"/>
  <c r="F72" i="2"/>
  <c r="F73" i="2"/>
  <c r="F74" i="2"/>
  <c r="F75" i="2"/>
  <c r="F76" i="2"/>
  <c r="F77" i="2"/>
  <c r="F79" i="2"/>
  <c r="F80" i="2"/>
  <c r="F81" i="2"/>
  <c r="F82" i="2"/>
  <c r="F85" i="2"/>
  <c r="F86" i="2"/>
  <c r="F87" i="2"/>
  <c r="F88" i="2"/>
  <c r="F89" i="2"/>
  <c r="F91" i="2"/>
  <c r="F92" i="2"/>
  <c r="F93" i="2"/>
  <c r="F94" i="2"/>
  <c r="F95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3" i="2"/>
  <c r="F124" i="2"/>
  <c r="F125" i="2"/>
  <c r="F126" i="2"/>
  <c r="F127" i="2"/>
  <c r="F128" i="2"/>
  <c r="F130" i="2"/>
  <c r="F131" i="2"/>
  <c r="F132" i="2"/>
  <c r="F133" i="2"/>
  <c r="F136" i="2"/>
  <c r="F137" i="2"/>
  <c r="F138" i="2"/>
  <c r="F139" i="2"/>
  <c r="F140" i="2"/>
  <c r="F141" i="2"/>
  <c r="F142" i="2"/>
  <c r="F143" i="2"/>
  <c r="F144" i="2"/>
  <c r="F145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91" i="2"/>
  <c r="F192" i="2"/>
  <c r="F193" i="2"/>
  <c r="F194" i="2"/>
  <c r="F195" i="2"/>
  <c r="F196" i="2"/>
  <c r="F198" i="2"/>
  <c r="F199" i="2"/>
  <c r="F200" i="2"/>
  <c r="F201" i="2"/>
  <c r="F202" i="2"/>
  <c r="F203" i="2"/>
  <c r="F204" i="2"/>
  <c r="F205" i="2"/>
  <c r="F207" i="2"/>
  <c r="F208" i="2"/>
  <c r="F209" i="2"/>
  <c r="F210" i="2"/>
  <c r="F211" i="2"/>
  <c r="F212" i="2"/>
  <c r="F213" i="2"/>
  <c r="F215" i="2"/>
  <c r="F216" i="2"/>
  <c r="F217" i="2"/>
  <c r="F218" i="2"/>
  <c r="F219" i="2"/>
  <c r="F220" i="2"/>
  <c r="F221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324" i="2"/>
  <c r="F325" i="2"/>
  <c r="F326" i="2"/>
  <c r="F327" i="2"/>
  <c r="F328" i="2"/>
  <c r="F329" i="2"/>
  <c r="F330" i="2"/>
  <c r="F332" i="2"/>
  <c r="F333" i="2"/>
  <c r="F334" i="2"/>
  <c r="F337" i="2"/>
  <c r="F339" i="2"/>
  <c r="F340" i="2"/>
  <c r="F341" i="2"/>
  <c r="F342" i="2"/>
  <c r="E260" i="2" l="1"/>
  <c r="G260" i="2"/>
  <c r="G46" i="2" l="1"/>
  <c r="E46" i="2"/>
  <c r="G49" i="2"/>
  <c r="E49" i="2"/>
  <c r="E209" i="2" l="1"/>
  <c r="E6" i="2"/>
  <c r="E342" i="2"/>
  <c r="E341" i="2"/>
  <c r="E340" i="2"/>
  <c r="E339" i="2"/>
  <c r="E337" i="2"/>
  <c r="E334" i="2"/>
  <c r="E333" i="2"/>
  <c r="E332" i="2"/>
  <c r="E330" i="2"/>
  <c r="E329" i="2"/>
  <c r="E328" i="2"/>
  <c r="E327" i="2"/>
  <c r="E326" i="2"/>
  <c r="E325" i="2"/>
  <c r="E324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59" i="2"/>
  <c r="E258" i="2"/>
  <c r="E257" i="2"/>
  <c r="E256" i="2"/>
  <c r="E255" i="2"/>
  <c r="E221" i="2"/>
  <c r="E220" i="2"/>
  <c r="E219" i="2"/>
  <c r="E218" i="2"/>
  <c r="E217" i="2"/>
  <c r="E216" i="2"/>
  <c r="E215" i="2"/>
  <c r="E213" i="2"/>
  <c r="E212" i="2"/>
  <c r="E211" i="2"/>
  <c r="E210" i="2"/>
  <c r="E208" i="2"/>
  <c r="E207" i="2"/>
  <c r="E205" i="2"/>
  <c r="E204" i="2"/>
  <c r="E203" i="2"/>
  <c r="E202" i="2"/>
  <c r="E201" i="2"/>
  <c r="E200" i="2"/>
  <c r="E199" i="2"/>
  <c r="E198" i="2"/>
  <c r="E196" i="2"/>
  <c r="E195" i="2"/>
  <c r="E194" i="2"/>
  <c r="E193" i="2"/>
  <c r="E192" i="2"/>
  <c r="E191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5" i="2"/>
  <c r="E144" i="2"/>
  <c r="E143" i="2"/>
  <c r="E142" i="2"/>
  <c r="E141" i="2"/>
  <c r="E140" i="2"/>
  <c r="E139" i="2"/>
  <c r="E138" i="2"/>
  <c r="E137" i="2"/>
  <c r="E136" i="2"/>
  <c r="E133" i="2"/>
  <c r="E132" i="2"/>
  <c r="E131" i="2"/>
  <c r="E130" i="2"/>
  <c r="E128" i="2"/>
  <c r="E127" i="2"/>
  <c r="E126" i="2"/>
  <c r="E125" i="2"/>
  <c r="E124" i="2"/>
  <c r="E123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5" i="2"/>
  <c r="E94" i="2"/>
  <c r="E93" i="2"/>
  <c r="E92" i="2"/>
  <c r="E91" i="2"/>
  <c r="E89" i="2"/>
  <c r="E88" i="2"/>
  <c r="E87" i="2"/>
  <c r="E86" i="2"/>
  <c r="E85" i="2"/>
  <c r="E84" i="2"/>
  <c r="E82" i="2"/>
  <c r="E81" i="2"/>
  <c r="E80" i="2"/>
  <c r="E79" i="2"/>
  <c r="E77" i="2"/>
  <c r="E76" i="2"/>
  <c r="E75" i="2"/>
  <c r="E74" i="2"/>
  <c r="E73" i="2"/>
  <c r="E72" i="2"/>
  <c r="E71" i="2"/>
  <c r="E70" i="2"/>
  <c r="E69" i="2"/>
  <c r="E68" i="2"/>
  <c r="E66" i="2"/>
  <c r="E65" i="2"/>
  <c r="E64" i="2"/>
  <c r="E63" i="2"/>
  <c r="E62" i="2"/>
  <c r="E61" i="2"/>
  <c r="E60" i="2"/>
  <c r="E59" i="2"/>
  <c r="E58" i="2"/>
  <c r="E56" i="2"/>
  <c r="E55" i="2"/>
  <c r="E54" i="2"/>
  <c r="E53" i="2"/>
  <c r="E51" i="2"/>
  <c r="E47" i="2"/>
  <c r="E48" i="2"/>
  <c r="E44" i="2"/>
  <c r="E43" i="2"/>
  <c r="E42" i="2"/>
  <c r="E41" i="2"/>
  <c r="E40" i="2"/>
  <c r="E38" i="2"/>
  <c r="E36" i="2"/>
  <c r="E35" i="2"/>
  <c r="E34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7" i="2"/>
  <c r="E15" i="2"/>
  <c r="E14" i="2"/>
  <c r="E11" i="2"/>
  <c r="E10" i="2"/>
  <c r="E9" i="2"/>
  <c r="E8" i="2"/>
  <c r="E7" i="2"/>
  <c r="G145" i="2" l="1"/>
  <c r="G339" i="2"/>
  <c r="G41" i="2" l="1"/>
  <c r="G42" i="2"/>
  <c r="G43" i="2"/>
  <c r="G44" i="2"/>
  <c r="G40" i="2"/>
  <c r="G38" i="2"/>
  <c r="G198" i="2" l="1"/>
  <c r="G171" i="2" l="1"/>
  <c r="G172" i="2"/>
  <c r="G173" i="2"/>
  <c r="G174" i="2"/>
  <c r="G175" i="2"/>
  <c r="G176" i="2"/>
  <c r="G207" i="2"/>
  <c r="G208" i="2"/>
  <c r="G209" i="2"/>
  <c r="G210" i="2"/>
  <c r="G211" i="2"/>
  <c r="G212" i="2"/>
  <c r="G213" i="2"/>
  <c r="G215" i="2"/>
  <c r="G216" i="2"/>
  <c r="G217" i="2"/>
  <c r="G218" i="2"/>
  <c r="G219" i="2"/>
  <c r="G220" i="2"/>
  <c r="G221" i="2"/>
  <c r="G158" i="2" l="1"/>
  <c r="G159" i="2"/>
  <c r="G160" i="2"/>
  <c r="G154" i="2" l="1"/>
  <c r="G153" i="2"/>
  <c r="G152" i="2"/>
  <c r="G151" i="2"/>
  <c r="G149" i="2"/>
  <c r="G155" i="2"/>
  <c r="G340" i="2" l="1"/>
  <c r="G341" i="2"/>
  <c r="G334" i="2" l="1"/>
  <c r="G332" i="2"/>
  <c r="G333" i="2"/>
  <c r="G148" i="2" l="1"/>
  <c r="G81" i="2"/>
  <c r="G79" i="2"/>
  <c r="G80" i="2"/>
  <c r="G73" i="2" l="1"/>
  <c r="G59" i="2"/>
  <c r="G24" i="2" l="1"/>
  <c r="G15" i="2"/>
  <c r="G157" i="2" l="1"/>
  <c r="G82" i="2"/>
  <c r="G62" i="2" l="1"/>
  <c r="G31" i="2" l="1"/>
  <c r="G32" i="2"/>
  <c r="G33" i="2"/>
  <c r="G34" i="2"/>
  <c r="G35" i="2"/>
  <c r="G36" i="2"/>
  <c r="G56" i="2" l="1"/>
  <c r="G342" i="2" l="1"/>
  <c r="G281" i="2"/>
  <c r="G276" i="2"/>
  <c r="G275" i="2"/>
  <c r="G265" i="2"/>
  <c r="G262" i="2"/>
  <c r="G77" i="2"/>
  <c r="G75" i="2"/>
  <c r="G74" i="2"/>
  <c r="G48" i="2"/>
  <c r="G30" i="2"/>
  <c r="G10" i="2"/>
  <c r="G274" i="2"/>
  <c r="G282" i="2"/>
  <c r="G272" i="2"/>
  <c r="G271" i="2"/>
  <c r="G269" i="2"/>
  <c r="G268" i="2"/>
  <c r="G266" i="2"/>
  <c r="G264" i="2"/>
  <c r="G258" i="2"/>
  <c r="G196" i="2"/>
  <c r="G195" i="2"/>
  <c r="G194" i="2"/>
  <c r="G193" i="2"/>
  <c r="G192" i="2"/>
  <c r="G191" i="2"/>
  <c r="G205" i="2"/>
  <c r="G204" i="2"/>
  <c r="G203" i="2"/>
  <c r="G202" i="2"/>
  <c r="G201" i="2"/>
  <c r="G200" i="2"/>
  <c r="G199" i="2"/>
  <c r="G188" i="2"/>
  <c r="G183" i="2"/>
  <c r="G182" i="2"/>
  <c r="G181" i="2"/>
  <c r="G180" i="2"/>
  <c r="G179" i="2"/>
  <c r="G178" i="2"/>
  <c r="G170" i="2"/>
  <c r="G86" i="2"/>
  <c r="G133" i="2"/>
  <c r="G132" i="2"/>
  <c r="G131" i="2"/>
  <c r="G130" i="2"/>
  <c r="G121" i="2"/>
  <c r="G14" i="2"/>
  <c r="G144" i="2"/>
  <c r="G95" i="2"/>
  <c r="G94" i="2"/>
  <c r="G93" i="2"/>
  <c r="G92" i="2"/>
  <c r="G91" i="2"/>
  <c r="G89" i="2"/>
  <c r="G88" i="2"/>
  <c r="G87" i="2"/>
  <c r="G85" i="2"/>
  <c r="G84" i="2"/>
  <c r="G327" i="2"/>
  <c r="G326" i="2"/>
  <c r="G187" i="2"/>
  <c r="G7" i="2"/>
  <c r="G8" i="2"/>
  <c r="G9" i="2"/>
  <c r="G11" i="2"/>
  <c r="G16" i="2"/>
  <c r="G17" i="2"/>
  <c r="G18" i="2"/>
  <c r="G19" i="2"/>
  <c r="G20" i="2"/>
  <c r="G21" i="2"/>
  <c r="G23" i="2"/>
  <c r="G25" i="2"/>
  <c r="G26" i="2"/>
  <c r="G27" i="2"/>
  <c r="G28" i="2"/>
  <c r="G47" i="2"/>
  <c r="G51" i="2"/>
  <c r="G53" i="2"/>
  <c r="G54" i="2"/>
  <c r="G55" i="2"/>
  <c r="G58" i="2"/>
  <c r="G60" i="2"/>
  <c r="G61" i="2"/>
  <c r="G63" i="2"/>
  <c r="G64" i="2"/>
  <c r="G65" i="2"/>
  <c r="G66" i="2"/>
  <c r="G68" i="2"/>
  <c r="G69" i="2"/>
  <c r="G70" i="2"/>
  <c r="G71" i="2"/>
  <c r="G72" i="2"/>
  <c r="G7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10" i="2"/>
  <c r="G111" i="2"/>
  <c r="G112" i="2"/>
  <c r="G113" i="2"/>
  <c r="G114" i="2"/>
  <c r="G115" i="2"/>
  <c r="G116" i="2"/>
  <c r="G117" i="2"/>
  <c r="G118" i="2"/>
  <c r="G119" i="2"/>
  <c r="G120" i="2"/>
  <c r="G123" i="2"/>
  <c r="G124" i="2"/>
  <c r="G125" i="2"/>
  <c r="G126" i="2"/>
  <c r="G127" i="2"/>
  <c r="G128" i="2"/>
  <c r="G136" i="2"/>
  <c r="G137" i="2"/>
  <c r="G138" i="2"/>
  <c r="G139" i="2"/>
  <c r="G140" i="2"/>
  <c r="G141" i="2"/>
  <c r="G142" i="2"/>
  <c r="G143" i="2"/>
  <c r="G147" i="2"/>
  <c r="G150" i="2"/>
  <c r="G273" i="2"/>
  <c r="G156" i="2"/>
  <c r="G177" i="2"/>
  <c r="G184" i="2"/>
  <c r="G185" i="2"/>
  <c r="G186" i="2"/>
  <c r="G255" i="2"/>
  <c r="G256" i="2"/>
  <c r="G257" i="2"/>
  <c r="G259" i="2"/>
  <c r="G261" i="2"/>
  <c r="G263" i="2"/>
  <c r="G267" i="2"/>
  <c r="G270" i="2"/>
  <c r="G277" i="2"/>
  <c r="G278" i="2"/>
  <c r="G279" i="2"/>
  <c r="G280" i="2"/>
  <c r="G324" i="2"/>
  <c r="G325" i="2"/>
  <c r="G328" i="2"/>
  <c r="G329" i="2"/>
  <c r="G330" i="2"/>
  <c r="G337" i="2"/>
</calcChain>
</file>

<file path=xl/sharedStrings.xml><?xml version="1.0" encoding="utf-8"?>
<sst xmlns="http://schemas.openxmlformats.org/spreadsheetml/2006/main" count="753" uniqueCount="465">
  <si>
    <t>Модель</t>
  </si>
  <si>
    <t>Размеры</t>
  </si>
  <si>
    <t>NN-75</t>
  </si>
  <si>
    <t>30-35</t>
  </si>
  <si>
    <t>МХ-100</t>
  </si>
  <si>
    <t>NNN</t>
  </si>
  <si>
    <t>МХN-300</t>
  </si>
  <si>
    <t>33-42</t>
  </si>
  <si>
    <t>МХN-400</t>
  </si>
  <si>
    <t>SNS</t>
  </si>
  <si>
    <t>МХS-300</t>
  </si>
  <si>
    <t>МХS-400</t>
  </si>
  <si>
    <t>МХS-500</t>
  </si>
  <si>
    <t>37-46</t>
  </si>
  <si>
    <t>30-42</t>
  </si>
  <si>
    <t>25-40</t>
  </si>
  <si>
    <t>Аксессуары</t>
  </si>
  <si>
    <t>на липучке стандартные</t>
  </si>
  <si>
    <t>на липучке для горных лыж</t>
  </si>
  <si>
    <t>для лыж "спортивные"</t>
  </si>
  <si>
    <t>CH-1</t>
  </si>
  <si>
    <t>CH-2</t>
  </si>
  <si>
    <t>СН-22</t>
  </si>
  <si>
    <t>СН-3</t>
  </si>
  <si>
    <t>CH-4</t>
  </si>
  <si>
    <t>CH-5</t>
  </si>
  <si>
    <t>GS</t>
  </si>
  <si>
    <t>GH</t>
  </si>
  <si>
    <t>СН-61</t>
  </si>
  <si>
    <t>СН-62</t>
  </si>
  <si>
    <t>HF-61</t>
  </si>
  <si>
    <t>HF-62</t>
  </si>
  <si>
    <t>W-2</t>
  </si>
  <si>
    <t>W-3</t>
  </si>
  <si>
    <t>W-4</t>
  </si>
  <si>
    <t>W-5</t>
  </si>
  <si>
    <t>W-6</t>
  </si>
  <si>
    <t>W-7</t>
  </si>
  <si>
    <t>W-8</t>
  </si>
  <si>
    <t>W-9</t>
  </si>
  <si>
    <t>WT-10</t>
  </si>
  <si>
    <t>WT-20</t>
  </si>
  <si>
    <t>WG-2</t>
  </si>
  <si>
    <t>WG-3</t>
  </si>
  <si>
    <t>WG-4</t>
  </si>
  <si>
    <t>WG-5</t>
  </si>
  <si>
    <t>WG-6</t>
  </si>
  <si>
    <t>Лыжные палки</t>
  </si>
  <si>
    <t>100-120</t>
  </si>
  <si>
    <t>125-140</t>
  </si>
  <si>
    <t>STC step</t>
  </si>
  <si>
    <t>STC комби</t>
  </si>
  <si>
    <t>200-205</t>
  </si>
  <si>
    <t>155-170</t>
  </si>
  <si>
    <t>Лыжные крепления</t>
  </si>
  <si>
    <t>SnowMatic</t>
  </si>
  <si>
    <t>NN75</t>
  </si>
  <si>
    <t>Сани, ледянки и снегокаты</t>
  </si>
  <si>
    <t>Snow Assss</t>
  </si>
  <si>
    <t>Тобоган</t>
  </si>
  <si>
    <t>б/р</t>
  </si>
  <si>
    <t>Перчатки</t>
  </si>
  <si>
    <t>РРЦ</t>
  </si>
  <si>
    <t>Описание</t>
  </si>
  <si>
    <t>Лыжные ботинки MARAX система NN-75 мм</t>
  </si>
  <si>
    <t>руб.</t>
  </si>
  <si>
    <t>Лыжные ботинки MARAX система NNN</t>
  </si>
  <si>
    <t>NN75 KIDS</t>
  </si>
  <si>
    <t>МXN KIDS</t>
  </si>
  <si>
    <t>Лыжные ботинки MARAX система SNS</t>
  </si>
  <si>
    <t>МXS KIDS</t>
  </si>
  <si>
    <t>Фигурные коньки MARAX</t>
  </si>
  <si>
    <t>Чешки MARAX</t>
  </si>
  <si>
    <t>Чехлы для лезвий MARAX</t>
  </si>
  <si>
    <t>Чехлы</t>
  </si>
  <si>
    <t>для фигурных коньков</t>
  </si>
  <si>
    <t>для хоккейных коньков</t>
  </si>
  <si>
    <t>универсальные на пружинке</t>
  </si>
  <si>
    <t>для коньков большая с карманом</t>
  </si>
  <si>
    <t>спортивная</t>
  </si>
  <si>
    <t>для бутс</t>
  </si>
  <si>
    <t>пляжная</t>
  </si>
  <si>
    <t>Рюкзачок</t>
  </si>
  <si>
    <t>обычный</t>
  </si>
  <si>
    <t>Растирка</t>
  </si>
  <si>
    <t>5 мм.</t>
  </si>
  <si>
    <t>4 мм.</t>
  </si>
  <si>
    <t>3 мм.</t>
  </si>
  <si>
    <t>Вес</t>
  </si>
  <si>
    <t>60 г.</t>
  </si>
  <si>
    <t>36 г.</t>
  </si>
  <si>
    <t>70 г.</t>
  </si>
  <si>
    <t>Лыжи, палки, лыжные комплекты и клюшки</t>
  </si>
  <si>
    <t>Система</t>
  </si>
  <si>
    <t>STC wax</t>
  </si>
  <si>
    <t>прогулочные</t>
  </si>
  <si>
    <t>Клюшки</t>
  </si>
  <si>
    <t>Крепления стальные</t>
  </si>
  <si>
    <t>Ледянки</t>
  </si>
  <si>
    <t>RS Classic</t>
  </si>
  <si>
    <t>Скидка</t>
  </si>
  <si>
    <t>МJN-1000
Polaris</t>
  </si>
  <si>
    <t>МХN-300
women</t>
  </si>
  <si>
    <t>МХN-400
women</t>
  </si>
  <si>
    <t>MXS-323</t>
  </si>
  <si>
    <t>ЧБ-01
ЧБ-02</t>
  </si>
  <si>
    <t>Связки</t>
  </si>
  <si>
    <t>для лыж</t>
  </si>
  <si>
    <t>Размер</t>
  </si>
  <si>
    <r>
      <t xml:space="preserve">верх и подошва - </t>
    </r>
    <r>
      <rPr>
        <b/>
        <sz val="11"/>
        <rFont val="Calibri"/>
        <family val="2"/>
        <charset val="204"/>
      </rPr>
      <t xml:space="preserve">натуральная кожа
</t>
    </r>
    <r>
      <rPr>
        <sz val="11"/>
        <rFont val="Calibri"/>
        <family val="2"/>
        <charset val="204"/>
      </rPr>
      <t>цвет: белый, черный</t>
    </r>
  </si>
  <si>
    <t>нейлон, искусственная кожа
EVA-матерьялы, пластиковый мысок</t>
  </si>
  <si>
    <r>
      <rPr>
        <b/>
        <sz val="11"/>
        <rFont val="Calibri"/>
        <family val="2"/>
        <charset val="204"/>
      </rPr>
      <t>натуральная кожа</t>
    </r>
    <r>
      <rPr>
        <sz val="11"/>
        <rFont val="Calibri"/>
        <family val="2"/>
        <charset val="204"/>
      </rPr>
      <t xml:space="preserve">
цвет: черный</t>
    </r>
  </si>
  <si>
    <t>искусственная кожа
цвет: синий, серый</t>
  </si>
  <si>
    <t>искусственная кожа
цвет: серебро</t>
  </si>
  <si>
    <t>искусственная кожа
цвет: серебро, синий, серый</t>
  </si>
  <si>
    <t>стандартный (молния)</t>
  </si>
  <si>
    <t>см. бланк</t>
  </si>
  <si>
    <t>Сумки</t>
  </si>
  <si>
    <t>красная (+3:-3°С)</t>
  </si>
  <si>
    <t>оранжевая (0:-5°С)</t>
  </si>
  <si>
    <t>фиолетовая (-2:-7°С)</t>
  </si>
  <si>
    <t>зеленая (-10:-30°С)</t>
  </si>
  <si>
    <t>С графитом без фтора (+10:-5°С) soft</t>
  </si>
  <si>
    <t>С графитом без фтора (-5:-30°С) hard</t>
  </si>
  <si>
    <t>СН-комби (CH-2, CH-3, CH-4)</t>
  </si>
  <si>
    <t>СН-комби (CH-3, CH-4, CH-5)</t>
  </si>
  <si>
    <t>HF-комби (HF-2, HF-3, HF-4)</t>
  </si>
  <si>
    <t>HF-комби (HF-3, HF-4, HF-5)</t>
  </si>
  <si>
    <t>красная (0:+2°С)</t>
  </si>
  <si>
    <t>фиолетовая (0°С)</t>
  </si>
  <si>
    <t>светло-фиолетовая (0:-2°С)</t>
  </si>
  <si>
    <t>голубая (-1:-4°С)</t>
  </si>
  <si>
    <t>светло-голубая (-3:-9°С)</t>
  </si>
  <si>
    <t>зеленая (-6:-13°С)</t>
  </si>
  <si>
    <t>светло-зеленая (-10:-18°С)</t>
  </si>
  <si>
    <t>бесцветная (-15:-30°С)</t>
  </si>
  <si>
    <t>этикетка - зеленая, (-8:-25°С) туризм</t>
  </si>
  <si>
    <t>этикетка - голубая (-1:-12°С) туризм</t>
  </si>
  <si>
    <t>этикетка - красная (+1:-1°С)</t>
  </si>
  <si>
    <t>этикетка - фиолетовая (0:-3°С)</t>
  </si>
  <si>
    <t>этикетка - голубая (-2:-8°С)</t>
  </si>
  <si>
    <t>этикетка - зеленая (-5:-12°С)</t>
  </si>
  <si>
    <t>этикетка - светло-зеленая (-10:-25°С)</t>
  </si>
  <si>
    <t>смола для деревянных лыж</t>
  </si>
  <si>
    <t>скребок для беговых лыж</t>
  </si>
  <si>
    <t>Сервисные аксессуары для беговых лыж</t>
  </si>
  <si>
    <t>состав: alu 6061</t>
  </si>
  <si>
    <t>цвет: красный, синий</t>
  </si>
  <si>
    <t>Лыжи</t>
  </si>
  <si>
    <t>гоночные</t>
  </si>
  <si>
    <t>STC</t>
  </si>
  <si>
    <t>Лыжные</t>
  </si>
  <si>
    <t>комплекты</t>
  </si>
  <si>
    <t>Модель - Sonata</t>
  </si>
  <si>
    <t>состав: 100% стекло</t>
  </si>
  <si>
    <t>спортивные STC</t>
  </si>
  <si>
    <t>гоночные STC</t>
  </si>
  <si>
    <t>состав: 60% уголь, 40% стекло</t>
  </si>
  <si>
    <t>D80 см</t>
  </si>
  <si>
    <t>D100 см</t>
  </si>
  <si>
    <t>-</t>
  </si>
  <si>
    <t>телескопическая, alu 6061, max рост 130</t>
  </si>
  <si>
    <t>90-130</t>
  </si>
  <si>
    <t>ЛЫЖНЫЕ КРЕПЛЕНИЯ NN-75.</t>
  </si>
  <si>
    <t>190-195</t>
  </si>
  <si>
    <t>36-47</t>
  </si>
  <si>
    <t>33-47</t>
  </si>
  <si>
    <t>красная (+1:-4°С)</t>
  </si>
  <si>
    <t>фиолетовая (-2:-8°С)</t>
  </si>
  <si>
    <t>синяя (-6:-12°С)</t>
  </si>
  <si>
    <t>CH-6</t>
  </si>
  <si>
    <t>комби (СH-3; СН-4; СН-5)</t>
  </si>
  <si>
    <t>красная (+1:-1°С)</t>
  </si>
  <si>
    <t>VISTI-2</t>
  </si>
  <si>
    <t>фиолетовая (-1:-3°С)</t>
  </si>
  <si>
    <t>VISTI-3</t>
  </si>
  <si>
    <t>VISTI-4</t>
  </si>
  <si>
    <t>VISTI-5</t>
  </si>
  <si>
    <t>синяя (-3:-10°С)</t>
  </si>
  <si>
    <t>зеленая (-10:-18°С)</t>
  </si>
  <si>
    <t>50 г.</t>
  </si>
  <si>
    <t>зеленая (-10:-32°С)</t>
  </si>
  <si>
    <t>голубая (-6:-12°С)</t>
  </si>
  <si>
    <t>Смазки сцепления, смоляные RAY</t>
  </si>
  <si>
    <t>ШАЙБА</t>
  </si>
  <si>
    <t>хоккейная</t>
  </si>
  <si>
    <t>---</t>
  </si>
  <si>
    <t>NNN Auto Universal M</t>
  </si>
  <si>
    <t>NNN Auto Universal L</t>
  </si>
  <si>
    <t>30-47</t>
  </si>
  <si>
    <t>1602/3,5х7</t>
  </si>
  <si>
    <t>Сверло для установки креплений</t>
  </si>
  <si>
    <t>3,5х7 мм</t>
  </si>
  <si>
    <t>Смазка для лыж туристическая RAY</t>
  </si>
  <si>
    <t>П-5</t>
  </si>
  <si>
    <t>П-61</t>
  </si>
  <si>
    <t>П-62</t>
  </si>
  <si>
    <t>Парафин туристический "RAY" комби № 1</t>
  </si>
  <si>
    <t>Парафин туристический "RAY" комби № 2</t>
  </si>
  <si>
    <t>Парафин туристический "RAY" (-12:-25°С)</t>
  </si>
  <si>
    <t>182-198</t>
  </si>
  <si>
    <t>180-185</t>
  </si>
  <si>
    <t>90-100</t>
  </si>
  <si>
    <t>170-175</t>
  </si>
  <si>
    <t>110-130</t>
  </si>
  <si>
    <t>145-155</t>
  </si>
  <si>
    <t>135-150</t>
  </si>
  <si>
    <t>Модель - Cyber деколь</t>
  </si>
  <si>
    <t>Модель - RS этикетка</t>
  </si>
  <si>
    <t>состав: 100% уголь</t>
  </si>
  <si>
    <t>135-145</t>
  </si>
  <si>
    <t>150-160</t>
  </si>
  <si>
    <t>165-175</t>
  </si>
  <si>
    <t>Модель - Avanti деколь</t>
  </si>
  <si>
    <t>детская</t>
  </si>
  <si>
    <t>Клюшка Detroit PRO</t>
  </si>
  <si>
    <t>Клюшка Detroit SR</t>
  </si>
  <si>
    <t>Клюшка Detroit INT</t>
  </si>
  <si>
    <t>Клюшка Detroit JR</t>
  </si>
  <si>
    <t>Клюшка Detroit KID</t>
  </si>
  <si>
    <t>Клюшка Detroit PW</t>
  </si>
  <si>
    <t>Клюшка Super Elita</t>
  </si>
  <si>
    <t>Клюшка Elita</t>
  </si>
  <si>
    <t>Клюшка Master</t>
  </si>
  <si>
    <t>Клюшка Sokol</t>
  </si>
  <si>
    <t>Клюшка Pioneer</t>
  </si>
  <si>
    <t>Клюшка Champion</t>
  </si>
  <si>
    <t>TISA</t>
  </si>
  <si>
    <t>Шайба взрослая (Россия)</t>
  </si>
  <si>
    <t>NORDIC WALKING</t>
  </si>
  <si>
    <t>125-135</t>
  </si>
  <si>
    <r>
      <rPr>
        <b/>
        <sz val="11"/>
        <rFont val="Calibri"/>
        <family val="2"/>
        <charset val="204"/>
      </rPr>
      <t>натуральная кожа</t>
    </r>
    <r>
      <rPr>
        <sz val="11"/>
        <rFont val="Calibri"/>
        <family val="2"/>
        <charset val="204"/>
      </rPr>
      <t xml:space="preserve">
цвет: черный-графит</t>
    </r>
  </si>
  <si>
    <t>комбинация искусственной и натуральной кожи
цвет: белый</t>
  </si>
  <si>
    <t>Сумка для велосипеда</t>
  </si>
  <si>
    <t>вело</t>
  </si>
  <si>
    <t>nordic walking</t>
  </si>
  <si>
    <t>Модель - Sprint</t>
  </si>
  <si>
    <t>Модель - Skate SPORT</t>
  </si>
  <si>
    <t>состав: 35% уголь, 65% стекло</t>
  </si>
  <si>
    <t>Модель - POLO этикетка</t>
  </si>
  <si>
    <t>155-160</t>
  </si>
  <si>
    <r>
      <t xml:space="preserve">VICTORIA </t>
    </r>
    <r>
      <rPr>
        <b/>
        <sz val="8"/>
        <color indexed="10"/>
        <rFont val="Calibri"/>
        <family val="2"/>
        <charset val="204"/>
      </rPr>
      <t>КОЖА</t>
    </r>
  </si>
  <si>
    <t>комбинация искусственной кожи и меха
цвет: белый</t>
  </si>
  <si>
    <t>RGX</t>
  </si>
  <si>
    <t>37-42</t>
  </si>
  <si>
    <t>S, M, L</t>
  </si>
  <si>
    <t>Балаклава</t>
  </si>
  <si>
    <t>140-145</t>
  </si>
  <si>
    <t>Палки для ходьбы</t>
  </si>
  <si>
    <t>STC Юниорская длина 1300</t>
  </si>
  <si>
    <t>STC Мини Прямая длина 700</t>
  </si>
  <si>
    <t>Набор хоккейный детский (2 клюшки+2 детские шайбы) длина 700</t>
  </si>
  <si>
    <t>SENIOR DYNAMIC Black/Green  длина 1500</t>
  </si>
  <si>
    <t>SENIOR DYNAMIC Dark Blue  длина 1500</t>
  </si>
  <si>
    <t>JUNIOR DYNAMIC Black/Green  длина 1360</t>
  </si>
  <si>
    <t>JUNIOR DYNAMIC Dark Blue  длина 1360</t>
  </si>
  <si>
    <t>JUNIOR DYNAMIC Black/Red  длина 1360</t>
  </si>
  <si>
    <t>YOUTH METEOR Dark Blue длина 1070</t>
  </si>
  <si>
    <t>YOUTH METEOR Black/Green длина 1070</t>
  </si>
  <si>
    <t>YOUTH METEOR Black/Red длина 1070</t>
  </si>
  <si>
    <t>D110 см</t>
  </si>
  <si>
    <t>флис или трикотаж</t>
  </si>
  <si>
    <r>
      <t xml:space="preserve">Плки </t>
    </r>
    <r>
      <rPr>
        <b/>
        <sz val="11"/>
        <color rgb="FFFF0000"/>
        <rFont val="Calibri"/>
        <family val="2"/>
        <charset val="204"/>
        <scheme val="minor"/>
      </rPr>
      <t xml:space="preserve">MARAX </t>
    </r>
    <r>
      <rPr>
        <b/>
        <sz val="11"/>
        <rFont val="Calibri"/>
        <family val="2"/>
        <charset val="204"/>
        <scheme val="minor"/>
      </rPr>
      <t>для ходьбы раздвижные ALU</t>
    </r>
  </si>
  <si>
    <t>мягкие чехлы (ткань)</t>
  </si>
  <si>
    <t>ROSY</t>
  </si>
  <si>
    <t>35-42</t>
  </si>
  <si>
    <r>
      <t xml:space="preserve">для коньков </t>
    </r>
    <r>
      <rPr>
        <sz val="11"/>
        <color rgb="FFFF0000"/>
        <rFont val="Calibri"/>
        <family val="2"/>
        <charset val="204"/>
        <scheme val="minor"/>
      </rPr>
      <t>ЦВЕТНАЯ</t>
    </r>
  </si>
  <si>
    <t>Snowtube  ВАТРУШКИ</t>
  </si>
  <si>
    <r>
      <rPr>
        <b/>
        <sz val="11"/>
        <rFont val="Calibri"/>
        <family val="2"/>
        <charset val="204"/>
        <scheme val="minor"/>
      </rPr>
      <t>ПРИНТ(Оксфорд)</t>
    </r>
    <r>
      <rPr>
        <sz val="11"/>
        <rFont val="Calibri"/>
        <family val="2"/>
        <charset val="204"/>
        <scheme val="minor"/>
      </rPr>
      <t xml:space="preserve"> Верх - яркая ткань /ПВХ -дно </t>
    </r>
  </si>
  <si>
    <t>190-205</t>
  </si>
  <si>
    <t xml:space="preserve">МХN-500 </t>
  </si>
  <si>
    <t>MXN-323</t>
  </si>
  <si>
    <t>Baby Star</t>
  </si>
  <si>
    <t>искусственная  кожа
цвет: Розовый</t>
  </si>
  <si>
    <t>Snow SLIPPER NNN</t>
  </si>
  <si>
    <t>Snow SLIPPER SNS</t>
  </si>
  <si>
    <t>Чехол для лыж</t>
  </si>
  <si>
    <t>до 175</t>
  </si>
  <si>
    <t xml:space="preserve">выше 180 </t>
  </si>
  <si>
    <t>Мазь для лыж с насечкой</t>
  </si>
  <si>
    <t xml:space="preserve">Температура +5/-20°С </t>
  </si>
  <si>
    <t>универсальная (туба с губкой)</t>
  </si>
  <si>
    <t>искусственная кожа
поддержка голеностопа, цвет: комби</t>
  </si>
  <si>
    <t>яркая искусственная кожа и капровелюр
цвет: комби</t>
  </si>
  <si>
    <t>искусственная кожа
цвет: комби</t>
  </si>
  <si>
    <t>комбинация искусственной кожи и меха
цвет: белый с розовым рисунком</t>
  </si>
  <si>
    <t>комбинация искусственной кожи и меха
цвет: белый с синим рисунком</t>
  </si>
  <si>
    <r>
      <t>Раздвижные коньки MARAX  (Китай)</t>
    </r>
    <r>
      <rPr>
        <b/>
        <sz val="11"/>
        <color rgb="FFFFFF00"/>
        <rFont val="Calibri"/>
        <family val="2"/>
        <charset val="204"/>
        <scheme val="minor"/>
      </rPr>
      <t>***  (ЦЕНА привязана к $)</t>
    </r>
  </si>
  <si>
    <r>
      <t xml:space="preserve">Хоккейные коньки MARAX  (Китай) </t>
    </r>
    <r>
      <rPr>
        <b/>
        <sz val="11"/>
        <color rgb="FFFFFF00"/>
        <rFont val="Calibri"/>
        <family val="2"/>
        <charset val="204"/>
        <scheme val="minor"/>
      </rPr>
      <t>***  (ЦЕНА привязана к $)</t>
    </r>
  </si>
  <si>
    <r>
      <t xml:space="preserve">Смазки скольжения </t>
    </r>
    <r>
      <rPr>
        <b/>
        <sz val="11"/>
        <color rgb="FFFFFF00"/>
        <rFont val="Calibri"/>
        <family val="2"/>
        <charset val="204"/>
        <scheme val="minor"/>
      </rPr>
      <t>RAY</t>
    </r>
    <r>
      <rPr>
        <b/>
        <sz val="11"/>
        <rFont val="Calibri"/>
        <family val="2"/>
        <charset val="204"/>
        <scheme val="minor"/>
      </rPr>
      <t xml:space="preserve"> без фтор соединений, серия СН</t>
    </r>
  </si>
  <si>
    <t>xs-2xl</t>
  </si>
  <si>
    <t>Смазки держания, синтетические RAY</t>
  </si>
  <si>
    <t>Чехол для ПАЛОК ХОДЬБА</t>
  </si>
  <si>
    <t>Смола</t>
  </si>
  <si>
    <t>Щетка лыжная (натуральный  волос)</t>
  </si>
  <si>
    <t>Щетка лыжная (искусственный  волос)</t>
  </si>
  <si>
    <t>Щетка лыжная (комбинированный  волос)</t>
  </si>
  <si>
    <t>ЩН</t>
  </si>
  <si>
    <t>Щкомби</t>
  </si>
  <si>
    <t>Щис</t>
  </si>
  <si>
    <t>Термобелье Детское</t>
  </si>
  <si>
    <t>Состав : 50% хлопок, 50% полиэфир, плотность  200 г/м2</t>
  </si>
  <si>
    <t xml:space="preserve">Термобелье Мужское </t>
  </si>
  <si>
    <t>Термобелье Женское</t>
  </si>
  <si>
    <t>40-52</t>
  </si>
  <si>
    <t>46-60</t>
  </si>
  <si>
    <t>92-158 см</t>
  </si>
  <si>
    <t xml:space="preserve">Маска лыжника </t>
  </si>
  <si>
    <t>шарф - шапка (флис) 2 в 1</t>
  </si>
  <si>
    <t>Маска лыжника-труба</t>
  </si>
  <si>
    <t>100-115</t>
  </si>
  <si>
    <t>120-135</t>
  </si>
  <si>
    <t>140-155</t>
  </si>
  <si>
    <t>160-165</t>
  </si>
  <si>
    <t>Лыжные палки MARAX ALU</t>
  </si>
  <si>
    <t>100-130</t>
  </si>
  <si>
    <t>скребок металлический для смазок в чехле</t>
  </si>
  <si>
    <t>набор сумка мазь WT-10, WT-20, пробка, скребок</t>
  </si>
  <si>
    <t>Шайба детская (Россия)</t>
  </si>
  <si>
    <t>82 гр.</t>
  </si>
  <si>
    <r>
      <rPr>
        <b/>
        <sz val="11"/>
        <rFont val="Calibri"/>
        <family val="2"/>
        <charset val="204"/>
        <scheme val="minor"/>
      </rPr>
      <t>натуральная кожа</t>
    </r>
    <r>
      <rPr>
        <sz val="11"/>
        <rFont val="Calibri"/>
        <family val="2"/>
        <charset val="204"/>
        <scheme val="minor"/>
      </rPr>
      <t xml:space="preserve">
цвет: белый</t>
    </r>
  </si>
  <si>
    <t>Труба</t>
  </si>
  <si>
    <t>SNSystem Auto Universal M</t>
  </si>
  <si>
    <t>SNSystem Auto Universal L</t>
  </si>
  <si>
    <t xml:space="preserve">ELVA </t>
  </si>
  <si>
    <t>90-95</t>
  </si>
  <si>
    <t>STC Детская  длина 1100</t>
  </si>
  <si>
    <t>искусственная кожа
цвет: сереб.-синий, сереб.-черный</t>
  </si>
  <si>
    <t>Ski Nordic System Auto Universal L под установку 30 пар.</t>
  </si>
  <si>
    <t>30-33</t>
  </si>
  <si>
    <t xml:space="preserve">Terret </t>
  </si>
  <si>
    <t>30-33,
34-37, 38-41</t>
  </si>
  <si>
    <t xml:space="preserve">мягкий ботинок, пластиковый каркас
цвет: черн/бел/син </t>
  </si>
  <si>
    <t xml:space="preserve">мягкий ботинок, пластиковый каркас
цвет: черн/оранж/сер </t>
  </si>
  <si>
    <t>30-33,
34-37, 38-40</t>
  </si>
  <si>
    <t>мягкий ботинок, пластиковый каркас
цвет: бел/розов</t>
  </si>
  <si>
    <t xml:space="preserve"> Juliet     </t>
  </si>
  <si>
    <t xml:space="preserve">мягкий ботинок, пластиковый каркас
</t>
  </si>
  <si>
    <t>26-29, 30-33
34-37, 38-41</t>
  </si>
  <si>
    <t>ELVA , Shamov Механика</t>
  </si>
  <si>
    <t xml:space="preserve">ELVA, Shamov Механика </t>
  </si>
  <si>
    <t>Gladiator</t>
  </si>
  <si>
    <r>
      <t>Двухполозные коньки (Китай)</t>
    </r>
    <r>
      <rPr>
        <b/>
        <sz val="11"/>
        <color rgb="FFFFFF00"/>
        <rFont val="Calibri"/>
        <family val="2"/>
        <charset val="204"/>
        <scheme val="minor"/>
      </rPr>
      <t xml:space="preserve"> </t>
    </r>
  </si>
  <si>
    <t>932 Шапочка  материал ТЕРМО-БИФЛЕКС</t>
  </si>
  <si>
    <t>скребок для желобка</t>
  </si>
  <si>
    <t>Скребок для желобка</t>
  </si>
  <si>
    <t>WG</t>
  </si>
  <si>
    <t>Внимание ! Цены могут корректироваться.</t>
  </si>
  <si>
    <t>Спрей-смывка VISTI (баллон)</t>
  </si>
  <si>
    <t>150 г.</t>
  </si>
  <si>
    <t>Температура -2°С/-12°С (Красная) 150 гр.</t>
  </si>
  <si>
    <t>Температура -2°С/-12°С (Синяя) 150 гр.</t>
  </si>
  <si>
    <r>
      <t xml:space="preserve">Смазки сцепления, синтетические </t>
    </r>
    <r>
      <rPr>
        <b/>
        <sz val="11"/>
        <color rgb="FFFFFF00"/>
        <rFont val="Calibri"/>
        <family val="2"/>
        <charset val="204"/>
        <scheme val="minor"/>
      </rPr>
      <t>VISTI</t>
    </r>
  </si>
  <si>
    <r>
      <t xml:space="preserve">Смазки скольжения </t>
    </r>
    <r>
      <rPr>
        <b/>
        <sz val="11"/>
        <color rgb="FFFFFF00"/>
        <rFont val="Calibri"/>
        <family val="2"/>
        <charset val="204"/>
        <scheme val="minor"/>
      </rPr>
      <t>VISTI</t>
    </r>
  </si>
  <si>
    <t>Rezer</t>
  </si>
  <si>
    <t xml:space="preserve"> Jasmin **
</t>
  </si>
  <si>
    <t>TIM  **</t>
  </si>
  <si>
    <t xml:space="preserve"> Jimmy  **</t>
  </si>
  <si>
    <t>30-46</t>
  </si>
  <si>
    <t>32-45</t>
  </si>
  <si>
    <t>32-46</t>
  </si>
  <si>
    <r>
      <rPr>
        <sz val="11"/>
        <color rgb="FFFF0000"/>
        <rFont val="Calibri"/>
        <family val="2"/>
        <charset val="204"/>
        <scheme val="minor"/>
      </rPr>
      <t xml:space="preserve">РАЗДВИЖНОЙ !!! </t>
    </r>
    <r>
      <rPr>
        <sz val="11"/>
        <rFont val="Calibri"/>
        <family val="2"/>
        <charset val="204"/>
        <scheme val="minor"/>
      </rPr>
      <t xml:space="preserve"> нейлон, искусственная кожа
EVA-матерьялы, пластиковый мысок</t>
    </r>
  </si>
  <si>
    <t>LEGION (Раздвижной)</t>
  </si>
  <si>
    <t>31-34
35-38, 39-42</t>
  </si>
  <si>
    <t xml:space="preserve">Спрей-мазь скольжения </t>
  </si>
  <si>
    <t xml:space="preserve">Спрей-мазь держания </t>
  </si>
  <si>
    <t>152-157</t>
  </si>
  <si>
    <t>162-167</t>
  </si>
  <si>
    <t>BRADOS Red Star Junior</t>
  </si>
  <si>
    <t xml:space="preserve">Гоночные лыжи </t>
  </si>
  <si>
    <t>183-188</t>
  </si>
  <si>
    <t>193-198</t>
  </si>
  <si>
    <t>28-41</t>
  </si>
  <si>
    <t xml:space="preserve">С камерой </t>
  </si>
  <si>
    <r>
      <rPr>
        <b/>
        <sz val="11"/>
        <rFont val="Calibri"/>
        <family val="2"/>
        <charset val="204"/>
        <scheme val="minor"/>
      </rPr>
      <t>СТАНДАРТ</t>
    </r>
    <r>
      <rPr>
        <sz val="11"/>
        <rFont val="Calibri"/>
        <family val="2"/>
        <charset val="204"/>
        <scheme val="minor"/>
      </rPr>
      <t xml:space="preserve"> ПВХ (3-х цветный) </t>
    </r>
  </si>
  <si>
    <t xml:space="preserve">Арктик </t>
  </si>
  <si>
    <t xml:space="preserve">QUEEN 112 </t>
  </si>
  <si>
    <t>CH</t>
  </si>
  <si>
    <t>в Ассортименте</t>
  </si>
  <si>
    <t>W</t>
  </si>
  <si>
    <t>61 г.</t>
  </si>
  <si>
    <t>62 г.</t>
  </si>
  <si>
    <t>63 г.</t>
  </si>
  <si>
    <t xml:space="preserve">NNN </t>
  </si>
  <si>
    <t>Ski Nordic System Auto Universal под установку 30 пар.</t>
  </si>
  <si>
    <t>163 гр,</t>
  </si>
  <si>
    <t xml:space="preserve">МX-(350) JR
</t>
  </si>
  <si>
    <t>МX-(350) 75mm</t>
  </si>
  <si>
    <t xml:space="preserve">Крепления алюминиевые </t>
  </si>
  <si>
    <r>
      <t>Shamov автоматические NNN (05)</t>
    </r>
    <r>
      <rPr>
        <b/>
        <sz val="11"/>
        <rFont val="Calibri"/>
        <family val="2"/>
        <charset val="204"/>
        <scheme val="minor"/>
      </rPr>
      <t>**(Остатки)</t>
    </r>
  </si>
  <si>
    <t>искусственная кожа **
поддержка голеностопа, цвет: комби</t>
  </si>
  <si>
    <t>STEP</t>
  </si>
  <si>
    <t>Лыжные (Детские телескопические)</t>
  </si>
  <si>
    <t>173-178/5</t>
  </si>
  <si>
    <t>157-165</t>
  </si>
  <si>
    <t>146-151</t>
  </si>
  <si>
    <t>скользящая поверхность P-TEX 2100</t>
  </si>
  <si>
    <t>RS Skate/RS Combi</t>
  </si>
  <si>
    <r>
      <t xml:space="preserve">ЛЫЖНЫЙ КОМПЛЕКТ 
</t>
    </r>
    <r>
      <rPr>
        <b/>
        <sz val="16"/>
        <rFont val="Calibri"/>
        <family val="2"/>
        <charset val="204"/>
        <scheme val="minor"/>
      </rPr>
      <t>с креплением "75 мм"</t>
    </r>
    <r>
      <rPr>
        <b/>
        <sz val="11"/>
        <rFont val="Calibri"/>
        <family val="2"/>
        <charset val="204"/>
        <scheme val="minor"/>
      </rPr>
      <t xml:space="preserve">
с насечкой </t>
    </r>
    <r>
      <rPr>
        <b/>
        <sz val="20"/>
        <rFont val="Calibri"/>
        <family val="2"/>
        <charset val="204"/>
        <scheme val="minor"/>
      </rPr>
      <t>(step)</t>
    </r>
  </si>
  <si>
    <r>
      <t xml:space="preserve">МX-330 </t>
    </r>
    <r>
      <rPr>
        <b/>
        <sz val="11"/>
        <color rgb="FFFF0000"/>
        <rFont val="Calibri"/>
        <family val="2"/>
        <charset val="204"/>
        <scheme val="minor"/>
      </rPr>
      <t>(КОЖА)</t>
    </r>
  </si>
  <si>
    <r>
      <t>МX-100</t>
    </r>
    <r>
      <rPr>
        <b/>
        <sz val="11"/>
        <color rgb="FFFF0000"/>
        <rFont val="Calibri"/>
        <family val="2"/>
        <charset val="204"/>
        <scheme val="minor"/>
      </rPr>
      <t xml:space="preserve"> (КОЖА)</t>
    </r>
    <r>
      <rPr>
        <b/>
        <sz val="11"/>
        <rFont val="Calibri"/>
        <family val="2"/>
        <charset val="204"/>
        <scheme val="minor"/>
      </rPr>
      <t xml:space="preserve"> Комби</t>
    </r>
  </si>
  <si>
    <r>
      <t xml:space="preserve">ЛЫЖНЫЙ КОМПЛЕКТ 
</t>
    </r>
    <r>
      <rPr>
        <b/>
        <sz val="16"/>
        <rFont val="Calibri"/>
        <family val="2"/>
        <charset val="204"/>
        <scheme val="minor"/>
      </rPr>
      <t>с креплением NNN</t>
    </r>
    <r>
      <rPr>
        <b/>
        <sz val="11"/>
        <rFont val="Calibri"/>
        <family val="2"/>
        <charset val="204"/>
        <scheme val="minor"/>
      </rPr>
      <t xml:space="preserve"> или SNS
</t>
    </r>
    <r>
      <rPr>
        <b/>
        <sz val="14"/>
        <rFont val="Calibri"/>
        <family val="2"/>
        <charset val="204"/>
        <scheme val="minor"/>
      </rPr>
      <t>без насечки (WAX)</t>
    </r>
  </si>
  <si>
    <r>
      <t xml:space="preserve">ЛЫЖНЫЙ КОМПЛЕКТ
</t>
    </r>
    <r>
      <rPr>
        <b/>
        <sz val="14"/>
        <rFont val="Calibri"/>
        <family val="2"/>
        <charset val="204"/>
        <scheme val="minor"/>
      </rPr>
      <t xml:space="preserve">с креплением NNN </t>
    </r>
    <r>
      <rPr>
        <b/>
        <sz val="11"/>
        <rFont val="Calibri"/>
        <family val="2"/>
        <charset val="204"/>
        <scheme val="minor"/>
      </rPr>
      <t xml:space="preserve">или SNS
</t>
    </r>
    <r>
      <rPr>
        <b/>
        <sz val="14"/>
        <rFont val="Calibri"/>
        <family val="2"/>
        <charset val="204"/>
        <scheme val="minor"/>
      </rPr>
      <t>с насечкой (STEP)</t>
    </r>
  </si>
  <si>
    <t>NNN Auto Universal под установку 30 пар. (M, L )</t>
  </si>
  <si>
    <t>Лыжные комплекты NNN (SNS)</t>
  </si>
  <si>
    <t>30-41</t>
  </si>
  <si>
    <t>200 см</t>
  </si>
  <si>
    <t>STC ABS 2600  (MAX) 2.0 взрослая ДЛИНА 2000 мм</t>
  </si>
  <si>
    <t>130 см</t>
  </si>
  <si>
    <t>110 см</t>
  </si>
  <si>
    <t>70 см</t>
  </si>
  <si>
    <t>Термобелье  SALE</t>
  </si>
  <si>
    <t>РАСПРОДАЖА</t>
  </si>
  <si>
    <t>WT-Набор -8;-25</t>
  </si>
  <si>
    <r>
      <t>набор  -8;-25</t>
    </r>
    <r>
      <rPr>
        <b/>
        <sz val="11"/>
        <rFont val="Calibri"/>
        <family val="2"/>
        <charset val="204"/>
        <scheme val="minor"/>
      </rPr>
      <t>( зеленая+голубая)</t>
    </r>
  </si>
  <si>
    <t>П (Парафин туристический)</t>
  </si>
  <si>
    <t>для коньков стандартная</t>
  </si>
  <si>
    <r>
      <t xml:space="preserve">для мазей </t>
    </r>
    <r>
      <rPr>
        <b/>
        <sz val="12"/>
        <rFont val="Calibri"/>
        <family val="2"/>
        <charset val="204"/>
      </rPr>
      <t>ИСКУССТВЕННАЯ</t>
    </r>
  </si>
  <si>
    <r>
      <t xml:space="preserve">для мазей </t>
    </r>
    <r>
      <rPr>
        <b/>
        <sz val="12"/>
        <rFont val="Calibri"/>
        <family val="2"/>
        <charset val="204"/>
      </rPr>
      <t>НАТУРАЛЬНАЯ ПРОБКА</t>
    </r>
  </si>
  <si>
    <t>CH-1/CH-6</t>
  </si>
  <si>
    <t>VISTI-1/5</t>
  </si>
  <si>
    <t>искусственная кожа
цвет:  Серый</t>
  </si>
  <si>
    <r>
      <t xml:space="preserve">NNN  SUPER AUTO </t>
    </r>
    <r>
      <rPr>
        <b/>
        <sz val="11"/>
        <rFont val="Calibri"/>
        <family val="2"/>
        <charset val="204"/>
        <scheme val="minor"/>
      </rPr>
      <t>полуавтомат</t>
    </r>
    <r>
      <rPr>
        <sz val="11"/>
        <rFont val="Calibri"/>
        <family val="2"/>
        <charset val="204"/>
        <scheme val="minor"/>
      </rPr>
      <t xml:space="preserve"> S,XS (До 41 размера)</t>
    </r>
  </si>
  <si>
    <r>
      <t xml:space="preserve">Мягкие лыжные креплений </t>
    </r>
    <r>
      <rPr>
        <b/>
        <sz val="12"/>
        <rFont val="Calibri"/>
        <family val="2"/>
        <charset val="204"/>
        <scheme val="minor"/>
      </rPr>
      <t>KIDS SOFT free size</t>
    </r>
  </si>
  <si>
    <r>
      <t>GZHEL 113</t>
    </r>
    <r>
      <rPr>
        <b/>
        <sz val="12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с мехом</t>
    </r>
  </si>
  <si>
    <r>
      <t>BUTTERFLY 113</t>
    </r>
    <r>
      <rPr>
        <b/>
        <sz val="12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с мехом</t>
    </r>
  </si>
  <si>
    <r>
      <t>TWIZZEL 113</t>
    </r>
    <r>
      <rPr>
        <b/>
        <sz val="8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с мехом</t>
    </r>
  </si>
  <si>
    <r>
      <t xml:space="preserve">ТВИЗЛ ПЛЮС 114 </t>
    </r>
    <r>
      <rPr>
        <b/>
        <sz val="12"/>
        <color rgb="FFFF0000"/>
        <rFont val="Calibri"/>
        <family val="2"/>
        <charset val="204"/>
        <scheme val="minor"/>
      </rPr>
      <t>высокие</t>
    </r>
  </si>
  <si>
    <t>яркая искусственная кожа
цвет: серо-желтый, сине-серебряный, СЕРЫЕ</t>
  </si>
  <si>
    <r>
      <t xml:space="preserve">яркая искусственная кожа
цвет: серо-желтый, сине-серебряный, </t>
    </r>
    <r>
      <rPr>
        <b/>
        <sz val="11"/>
        <rFont val="Calibri"/>
        <family val="2"/>
        <charset val="204"/>
        <scheme val="minor"/>
      </rPr>
      <t>СЕРЫЕ</t>
    </r>
  </si>
  <si>
    <t>универсальный для СМЕНКИ</t>
  </si>
  <si>
    <t>универсальный с КАРМАНОМ для СМЕНКИ</t>
  </si>
  <si>
    <t>СЕЗОН</t>
  </si>
  <si>
    <t>Прайс-лист на продукцию Компании MARAX на сезон FW 2026 на февраль</t>
  </si>
  <si>
    <t>STC КЛЮШКИ</t>
  </si>
  <si>
    <r>
      <t xml:space="preserve">PRO Skate 2023 </t>
    </r>
    <r>
      <rPr>
        <b/>
        <sz val="12"/>
        <color rgb="FFFF0000"/>
        <rFont val="Calibri"/>
        <family val="2"/>
        <charset val="204"/>
        <scheme val="minor"/>
      </rPr>
      <t>(ОГРАНИЧЕНО !!!)</t>
    </r>
  </si>
  <si>
    <r>
      <t>NNN  SUPER AUTO</t>
    </r>
    <r>
      <rPr>
        <b/>
        <sz val="11"/>
        <rFont val="Calibri"/>
        <family val="2"/>
        <charset val="204"/>
        <scheme val="minor"/>
      </rPr>
      <t xml:space="preserve"> полуавтомат </t>
    </r>
    <r>
      <rPr>
        <sz val="11"/>
        <rFont val="Calibri"/>
        <family val="2"/>
        <charset val="204"/>
        <scheme val="minor"/>
      </rPr>
      <t>S,XS (До 41 размера)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Установ</t>
    </r>
  </si>
  <si>
    <t xml:space="preserve"> ЕСТЬ СПЕЦПРЕДЛОЖЕНИЕ !!!</t>
  </si>
  <si>
    <t>С камерой  ( ЕСТЬ СПЕЦПРЕДЛОЖЕНИЕ !!! )</t>
  </si>
  <si>
    <t>Шапочки</t>
  </si>
  <si>
    <r>
      <t>Лыжные палки MARAX ALU</t>
    </r>
    <r>
      <rPr>
        <b/>
        <i/>
        <sz val="12"/>
        <color rgb="FFFF0000"/>
        <rFont val="Calibri"/>
        <family val="2"/>
        <charset val="204"/>
        <scheme val="minor"/>
      </rPr>
      <t xml:space="preserve"> ( c КАПКАНОМ)</t>
    </r>
  </si>
  <si>
    <r>
      <rPr>
        <b/>
        <sz val="11"/>
        <rFont val="Calibri"/>
        <family val="2"/>
        <charset val="204"/>
        <scheme val="minor"/>
      </rPr>
      <t xml:space="preserve">MARAX ALU </t>
    </r>
    <r>
      <rPr>
        <b/>
        <sz val="11"/>
        <color rgb="FFFF0000"/>
        <rFont val="Calibri"/>
        <family val="2"/>
        <charset val="204"/>
        <scheme val="minor"/>
      </rPr>
      <t>( c КАПКАНОМ)</t>
    </r>
  </si>
  <si>
    <r>
      <t xml:space="preserve">на завязке </t>
    </r>
    <r>
      <rPr>
        <b/>
        <sz val="12"/>
        <color rgb="FFFF0000"/>
        <rFont val="Calibri"/>
        <family val="2"/>
        <charset val="204"/>
        <scheme val="minor"/>
      </rPr>
      <t>(SALE)</t>
    </r>
  </si>
  <si>
    <t>Парафинs/ Мази</t>
  </si>
  <si>
    <r>
      <t xml:space="preserve">ПЕРЕМЕННАЯ СТРОПА, </t>
    </r>
    <r>
      <rPr>
        <b/>
        <sz val="11"/>
        <color rgb="FFFF0000"/>
        <rFont val="Calibri"/>
        <family val="2"/>
        <charset val="204"/>
        <scheme val="minor"/>
      </rPr>
      <t>ручка ПОД ПРОБКУ</t>
    </r>
  </si>
  <si>
    <t>Лыжи гоночные</t>
  </si>
  <si>
    <r>
      <t xml:space="preserve">BRADOS Red Star Junior </t>
    </r>
    <r>
      <rPr>
        <b/>
        <sz val="12"/>
        <color rgb="FFFF0000"/>
        <rFont val="Calibri"/>
        <family val="2"/>
        <charset val="204"/>
        <scheme val="minor"/>
      </rPr>
      <t>(Ограничено)</t>
    </r>
  </si>
  <si>
    <t>STC ABS 5100 взрослая  ДЛИНА 200</t>
  </si>
  <si>
    <t>ALU  ЛЫЖ (Детские)</t>
  </si>
  <si>
    <t>Модель - NORDIK состав: гибрид 60/40</t>
  </si>
  <si>
    <t>Модель - EXTREME состав: 100% стекло</t>
  </si>
  <si>
    <t>с креплением "75 мм"</t>
  </si>
  <si>
    <t>c насечкой  (STEP)</t>
  </si>
  <si>
    <r>
      <t xml:space="preserve">ЛЫЖНЫЙ КОМПЛЕКТ
</t>
    </r>
    <r>
      <rPr>
        <b/>
        <sz val="16"/>
        <rFont val="Calibri"/>
        <family val="2"/>
        <charset val="204"/>
        <scheme val="minor"/>
      </rPr>
      <t>с креплением "75 мм"</t>
    </r>
    <r>
      <rPr>
        <b/>
        <sz val="11"/>
        <rFont val="Calibri"/>
        <family val="2"/>
        <charset val="204"/>
        <scheme val="minor"/>
      </rPr>
      <t xml:space="preserve">
</t>
    </r>
    <r>
      <rPr>
        <b/>
        <sz val="14"/>
        <rFont val="Calibri"/>
        <family val="2"/>
        <charset val="204"/>
        <scheme val="minor"/>
      </rPr>
      <t>без насечки</t>
    </r>
    <r>
      <rPr>
        <b/>
        <sz val="20"/>
        <rFont val="Calibri"/>
        <family val="2"/>
        <charset val="204"/>
        <scheme val="minor"/>
      </rPr>
      <t xml:space="preserve"> (wax)</t>
    </r>
  </si>
  <si>
    <t>БЕЗ ПАЛОК</t>
  </si>
  <si>
    <r>
      <t xml:space="preserve">
</t>
    </r>
    <r>
      <rPr>
        <b/>
        <sz val="16"/>
        <rFont val="Calibri"/>
        <family val="2"/>
        <charset val="204"/>
        <scheme val="minor"/>
      </rPr>
      <t>с креплением "75 мм"</t>
    </r>
    <r>
      <rPr>
        <b/>
        <sz val="11"/>
        <rFont val="Calibri"/>
        <family val="2"/>
        <charset val="204"/>
        <scheme val="minor"/>
      </rPr>
      <t xml:space="preserve">
с насечкой </t>
    </r>
    <r>
      <rPr>
        <b/>
        <sz val="20"/>
        <rFont val="Calibri"/>
        <family val="2"/>
        <charset val="204"/>
        <scheme val="minor"/>
      </rPr>
      <t>(step)</t>
    </r>
  </si>
  <si>
    <t xml:space="preserve">ЛЫЖНЫЙ КОМПЛЕКТ </t>
  </si>
  <si>
    <t>Лыжные   комплекты</t>
  </si>
  <si>
    <t>Держатели для комплектов</t>
  </si>
  <si>
    <r>
      <t xml:space="preserve">Держатели для лыж и палок </t>
    </r>
    <r>
      <rPr>
        <b/>
        <sz val="12"/>
        <rFont val="Calibri"/>
        <family val="2"/>
        <charset val="204"/>
        <scheme val="minor"/>
      </rPr>
      <t>(ПЛАСТИК)</t>
    </r>
  </si>
  <si>
    <r>
      <t xml:space="preserve">ЛЫЖНЫЙ КОМПЛЕКТ
</t>
    </r>
    <r>
      <rPr>
        <b/>
        <sz val="16"/>
        <rFont val="Calibri"/>
        <family val="2"/>
        <charset val="204"/>
        <scheme val="minor"/>
      </rPr>
      <t>с креплением "75 мм"</t>
    </r>
    <r>
      <rPr>
        <b/>
        <sz val="11"/>
        <rFont val="Calibri"/>
        <family val="2"/>
        <charset val="204"/>
        <scheme val="minor"/>
      </rPr>
      <t xml:space="preserve">
</t>
    </r>
    <r>
      <rPr>
        <b/>
        <sz val="14"/>
        <rFont val="Calibri"/>
        <family val="2"/>
        <charset val="204"/>
        <scheme val="minor"/>
      </rPr>
      <t>без насечки</t>
    </r>
    <r>
      <rPr>
        <b/>
        <sz val="20"/>
        <rFont val="Calibri"/>
        <family val="2"/>
        <charset val="204"/>
        <scheme val="minor"/>
      </rPr>
      <t xml:space="preserve"> (wax)                                                                                                                                  БЕЗ ПАЛОК</t>
    </r>
  </si>
  <si>
    <t xml:space="preserve">                                                                                                                              БЕЗ ПАЛОК</t>
  </si>
  <si>
    <r>
      <t xml:space="preserve">ЛЫЖНЫЙ КОМПЛЕКТ 
</t>
    </r>
    <r>
      <rPr>
        <b/>
        <sz val="16"/>
        <rFont val="Calibri"/>
        <family val="2"/>
        <charset val="204"/>
        <scheme val="minor"/>
      </rPr>
      <t>с креплением NNN</t>
    </r>
    <r>
      <rPr>
        <b/>
        <sz val="11"/>
        <rFont val="Calibri"/>
        <family val="2"/>
        <charset val="204"/>
        <scheme val="minor"/>
      </rPr>
      <t xml:space="preserve"> или SNS
</t>
    </r>
    <r>
      <rPr>
        <b/>
        <sz val="14"/>
        <rFont val="Calibri"/>
        <family val="2"/>
        <charset val="204"/>
        <scheme val="minor"/>
      </rPr>
      <t xml:space="preserve">без насечки (WAX)                                                                                                            </t>
    </r>
    <r>
      <rPr>
        <b/>
        <sz val="18"/>
        <rFont val="Calibri"/>
        <family val="2"/>
        <charset val="204"/>
        <scheme val="minor"/>
      </rPr>
      <t xml:space="preserve">                    БЕЗ ПАЛОК</t>
    </r>
  </si>
  <si>
    <r>
      <t xml:space="preserve">ЛЫЖНЫЙ КОМПЛЕКТ
</t>
    </r>
    <r>
      <rPr>
        <b/>
        <sz val="14"/>
        <rFont val="Calibri"/>
        <family val="2"/>
        <charset val="204"/>
        <scheme val="minor"/>
      </rPr>
      <t xml:space="preserve">с креплением NNN </t>
    </r>
    <r>
      <rPr>
        <b/>
        <sz val="11"/>
        <rFont val="Calibri"/>
        <family val="2"/>
        <charset val="204"/>
        <scheme val="minor"/>
      </rPr>
      <t xml:space="preserve">или SNS
</t>
    </r>
    <r>
      <rPr>
        <b/>
        <sz val="14"/>
        <rFont val="Calibri"/>
        <family val="2"/>
        <charset val="204"/>
        <scheme val="minor"/>
      </rPr>
      <t>с насечкой (STEP)                                                                                                                                БЕЗ ПАЛОК</t>
    </r>
  </si>
  <si>
    <t>Предзаказ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</si>
</sst>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р.&quot;"/>
    <numFmt numFmtId="165" formatCode="#,##0.00&quot;р.&quot;"/>
    <numFmt numFmtId="166" formatCode="#,##0.0&quot;р.&quot;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8"/>
      <color indexed="10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u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color indexed="9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color indexed="12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b/>
      <sz val="11"/>
      <color indexed="1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b/>
      <u/>
      <sz val="11"/>
      <color indexed="12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u/>
      <sz val="18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rgb="FFFFFF00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FF00"/>
      <name val="Calibri"/>
      <family val="2"/>
      <charset val="204"/>
      <scheme val="minor"/>
    </font>
    <font>
      <sz val="14"/>
      <color rgb="FFFFFF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i/>
      <sz val="12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4" fillId="0" borderId="0"/>
    <xf numFmtId="0" fontId="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8" applyNumberFormat="0" applyFont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1" fillId="0" borderId="9" applyNumberFormat="0" applyFill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52" fillId="0" borderId="0"/>
    <xf numFmtId="0" fontId="2" fillId="0" borderId="0"/>
  </cellStyleXfs>
  <cellXfs count="565">
    <xf numFmtId="0" fontId="0" fillId="0" borderId="0" xfId="0"/>
    <xf numFmtId="0" fontId="30" fillId="0" borderId="0" xfId="4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3" fontId="33" fillId="0" borderId="0" xfId="0" applyNumberFormat="1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3" fontId="36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3" fontId="28" fillId="0" borderId="0" xfId="0" applyNumberFormat="1" applyFont="1" applyAlignment="1" applyProtection="1">
      <alignment horizontal="center" vertical="center"/>
      <protection hidden="1"/>
    </xf>
    <xf numFmtId="0" fontId="30" fillId="0" borderId="0" xfId="40" applyFont="1" applyAlignment="1" applyProtection="1">
      <alignment horizontal="center" vertical="center"/>
      <protection hidden="1"/>
    </xf>
    <xf numFmtId="49" fontId="34" fillId="0" borderId="0" xfId="0" applyNumberFormat="1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164" fontId="35" fillId="0" borderId="0" xfId="0" applyNumberFormat="1" applyFont="1" applyAlignment="1" applyProtection="1">
      <alignment vertical="center"/>
      <protection hidden="1"/>
    </xf>
    <xf numFmtId="164" fontId="34" fillId="0" borderId="0" xfId="0" applyNumberFormat="1" applyFont="1" applyAlignment="1" applyProtection="1">
      <alignment horizontal="center" vertical="center"/>
      <protection hidden="1"/>
    </xf>
    <xf numFmtId="0" fontId="34" fillId="0" borderId="10" xfId="39" applyFont="1" applyBorder="1" applyAlignment="1" applyProtection="1">
      <alignment horizontal="left" vertical="center"/>
      <protection hidden="1"/>
    </xf>
    <xf numFmtId="164" fontId="34" fillId="0" borderId="0" xfId="0" applyNumberFormat="1" applyFont="1" applyAlignment="1" applyProtection="1">
      <alignment vertical="center"/>
      <protection hidden="1"/>
    </xf>
    <xf numFmtId="0" fontId="34" fillId="0" borderId="33" xfId="39" applyFont="1" applyBorder="1" applyAlignment="1" applyProtection="1">
      <alignment horizontal="left" vertical="center"/>
      <protection hidden="1"/>
    </xf>
    <xf numFmtId="0" fontId="34" fillId="0" borderId="33" xfId="39" applyFont="1" applyBorder="1" applyAlignment="1" applyProtection="1">
      <alignment vertical="center"/>
      <protection hidden="1"/>
    </xf>
    <xf numFmtId="0" fontId="34" fillId="0" borderId="10" xfId="0" applyFont="1" applyBorder="1" applyAlignment="1" applyProtection="1">
      <alignment horizontal="left" vertical="center" wrapText="1"/>
      <protection hidden="1"/>
    </xf>
    <xf numFmtId="0" fontId="34" fillId="0" borderId="10" xfId="40" applyFont="1" applyBorder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4" fillId="0" borderId="10" xfId="0" applyFont="1" applyBorder="1" applyAlignment="1" applyProtection="1">
      <alignment vertical="center" wrapText="1"/>
      <protection hidden="1"/>
    </xf>
    <xf numFmtId="0" fontId="39" fillId="0" borderId="0" xfId="29" applyFont="1" applyBorder="1" applyAlignment="1" applyProtection="1">
      <alignment horizontal="left" vertical="center"/>
      <protection hidden="1"/>
    </xf>
    <xf numFmtId="164" fontId="34" fillId="0" borderId="30" xfId="0" applyNumberFormat="1" applyFont="1" applyBorder="1" applyAlignment="1" applyProtection="1">
      <alignment horizontal="center" vertical="center"/>
      <protection hidden="1"/>
    </xf>
    <xf numFmtId="164" fontId="34" fillId="0" borderId="33" xfId="0" applyNumberFormat="1" applyFont="1" applyBorder="1" applyAlignment="1" applyProtection="1">
      <alignment horizontal="center" vertical="center"/>
      <protection hidden="1"/>
    </xf>
    <xf numFmtId="0" fontId="33" fillId="0" borderId="10" xfId="40" applyFont="1" applyBorder="1" applyAlignment="1" applyProtection="1">
      <alignment vertical="center" wrapText="1"/>
      <protection hidden="1"/>
    </xf>
    <xf numFmtId="0" fontId="34" fillId="0" borderId="33" xfId="39" applyFont="1" applyBorder="1" applyAlignment="1" applyProtection="1">
      <alignment horizontal="left" vertical="center" wrapText="1"/>
      <protection hidden="1"/>
    </xf>
    <xf numFmtId="0" fontId="34" fillId="0" borderId="31" xfId="39" applyFont="1" applyBorder="1" applyAlignment="1" applyProtection="1">
      <alignment horizontal="left" vertical="center"/>
      <protection hidden="1"/>
    </xf>
    <xf numFmtId="0" fontId="34" fillId="0" borderId="16" xfId="0" applyFont="1" applyBorder="1" applyAlignment="1" applyProtection="1">
      <alignment horizontal="center" vertical="center"/>
      <protection hidden="1"/>
    </xf>
    <xf numFmtId="0" fontId="34" fillId="0" borderId="37" xfId="0" applyFont="1" applyBorder="1" applyAlignment="1" applyProtection="1">
      <alignment horizontal="center" vertical="center"/>
      <protection hidden="1"/>
    </xf>
    <xf numFmtId="164" fontId="34" fillId="0" borderId="29" xfId="0" applyNumberFormat="1" applyFont="1" applyBorder="1" applyAlignment="1" applyProtection="1">
      <alignment horizontal="center" vertical="center"/>
      <protection hidden="1"/>
    </xf>
    <xf numFmtId="164" fontId="34" fillId="0" borderId="27" xfId="0" applyNumberFormat="1" applyFont="1" applyBorder="1" applyAlignment="1" applyProtection="1">
      <alignment horizontal="center" vertical="center"/>
      <protection hidden="1"/>
    </xf>
    <xf numFmtId="164" fontId="33" fillId="0" borderId="12" xfId="39" applyNumberFormat="1" applyFont="1" applyBorder="1" applyAlignment="1" applyProtection="1">
      <alignment horizontal="center" vertical="center"/>
      <protection hidden="1"/>
    </xf>
    <xf numFmtId="0" fontId="37" fillId="24" borderId="16" xfId="0" applyFont="1" applyFill="1" applyBorder="1" applyAlignment="1" applyProtection="1">
      <alignment horizontal="center" vertical="center"/>
      <protection hidden="1"/>
    </xf>
    <xf numFmtId="0" fontId="34" fillId="0" borderId="40" xfId="0" applyFont="1" applyBorder="1" applyAlignment="1" applyProtection="1">
      <alignment horizontal="center" vertical="center"/>
      <protection hidden="1"/>
    </xf>
    <xf numFmtId="9" fontId="37" fillId="24" borderId="33" xfId="44" applyFont="1" applyFill="1" applyBorder="1" applyAlignment="1" applyProtection="1">
      <alignment horizontal="center" vertical="center"/>
      <protection hidden="1"/>
    </xf>
    <xf numFmtId="0" fontId="37" fillId="24" borderId="41" xfId="0" applyFont="1" applyFill="1" applyBorder="1" applyAlignment="1" applyProtection="1">
      <alignment horizontal="center" vertical="center"/>
      <protection hidden="1"/>
    </xf>
    <xf numFmtId="0" fontId="34" fillId="0" borderId="16" xfId="40" applyFont="1" applyBorder="1" applyAlignment="1" applyProtection="1">
      <alignment horizontal="center" vertical="center"/>
      <protection hidden="1"/>
    </xf>
    <xf numFmtId="0" fontId="40" fillId="0" borderId="16" xfId="40" applyFont="1" applyBorder="1" applyAlignment="1" applyProtection="1">
      <alignment horizontal="center" vertical="center" wrapText="1"/>
      <protection hidden="1"/>
    </xf>
    <xf numFmtId="0" fontId="37" fillId="24" borderId="14" xfId="0" applyFont="1" applyFill="1" applyBorder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vertical="top"/>
      <protection hidden="1"/>
    </xf>
    <xf numFmtId="0" fontId="10" fillId="0" borderId="0" xfId="29" applyBorder="1" applyAlignment="1" applyProtection="1">
      <alignment vertical="top"/>
      <protection hidden="1"/>
    </xf>
    <xf numFmtId="0" fontId="39" fillId="0" borderId="0" xfId="29" applyFont="1" applyBorder="1" applyAlignment="1" applyProtection="1">
      <alignment vertical="center"/>
      <protection hidden="1"/>
    </xf>
    <xf numFmtId="0" fontId="41" fillId="0" borderId="0" xfId="0" applyFont="1" applyAlignment="1" applyProtection="1">
      <alignment vertical="top"/>
      <protection hidden="1"/>
    </xf>
    <xf numFmtId="0" fontId="43" fillId="0" borderId="0" xfId="29" applyFont="1" applyBorder="1" applyAlignment="1" applyProtection="1">
      <alignment vertical="center"/>
      <protection hidden="1"/>
    </xf>
    <xf numFmtId="165" fontId="34" fillId="0" borderId="33" xfId="0" applyNumberFormat="1" applyFont="1" applyBorder="1" applyAlignment="1" applyProtection="1">
      <alignment horizontal="center" vertical="center"/>
      <protection hidden="1"/>
    </xf>
    <xf numFmtId="165" fontId="34" fillId="0" borderId="10" xfId="0" applyNumberFormat="1" applyFont="1" applyBorder="1" applyAlignment="1" applyProtection="1">
      <alignment horizontal="center" vertical="center"/>
      <protection hidden="1"/>
    </xf>
    <xf numFmtId="165" fontId="34" fillId="0" borderId="29" xfId="0" applyNumberFormat="1" applyFont="1" applyBorder="1" applyAlignment="1" applyProtection="1">
      <alignment horizontal="center" vertical="center"/>
      <protection hidden="1"/>
    </xf>
    <xf numFmtId="164" fontId="33" fillId="0" borderId="14" xfId="0" applyNumberFormat="1" applyFont="1" applyBorder="1" applyAlignment="1" applyProtection="1">
      <alignment horizontal="center" vertical="center"/>
      <protection hidden="1"/>
    </xf>
    <xf numFmtId="164" fontId="33" fillId="0" borderId="15" xfId="0" applyNumberFormat="1" applyFont="1" applyBorder="1" applyAlignment="1" applyProtection="1">
      <alignment horizontal="center" vertical="center"/>
      <protection hidden="1"/>
    </xf>
    <xf numFmtId="0" fontId="37" fillId="24" borderId="36" xfId="0" applyFont="1" applyFill="1" applyBorder="1" applyAlignment="1" applyProtection="1">
      <alignment horizontal="center" vertical="center"/>
      <protection hidden="1"/>
    </xf>
    <xf numFmtId="9" fontId="37" fillId="24" borderId="29" xfId="44" applyFont="1" applyFill="1" applyBorder="1" applyAlignment="1" applyProtection="1">
      <alignment horizontal="center" vertical="center"/>
      <protection hidden="1"/>
    </xf>
    <xf numFmtId="0" fontId="37" fillId="24" borderId="62" xfId="0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vertical="center" wrapText="1"/>
      <protection hidden="1"/>
    </xf>
    <xf numFmtId="164" fontId="33" fillId="0" borderId="41" xfId="0" applyNumberFormat="1" applyFont="1" applyBorder="1" applyAlignment="1" applyProtection="1">
      <alignment horizontal="center" vertical="center"/>
      <protection hidden="1"/>
    </xf>
    <xf numFmtId="0" fontId="34" fillId="0" borderId="54" xfId="0" applyFont="1" applyBorder="1" applyAlignment="1" applyProtection="1">
      <alignment horizontal="center" vertical="center"/>
      <protection hidden="1"/>
    </xf>
    <xf numFmtId="164" fontId="33" fillId="0" borderId="75" xfId="0" applyNumberFormat="1" applyFont="1" applyBorder="1" applyAlignment="1" applyProtection="1">
      <alignment horizontal="center" vertical="center"/>
      <protection hidden="1"/>
    </xf>
    <xf numFmtId="164" fontId="33" fillId="0" borderId="41" xfId="39" applyNumberFormat="1" applyFont="1" applyBorder="1" applyAlignment="1" applyProtection="1">
      <alignment horizontal="center" vertical="center"/>
      <protection hidden="1"/>
    </xf>
    <xf numFmtId="164" fontId="33" fillId="0" borderId="14" xfId="39" applyNumberFormat="1" applyFont="1" applyBorder="1" applyAlignment="1" applyProtection="1">
      <alignment horizontal="center" vertical="center"/>
      <protection hidden="1"/>
    </xf>
    <xf numFmtId="164" fontId="33" fillId="0" borderId="15" xfId="39" applyNumberFormat="1" applyFont="1" applyBorder="1" applyAlignment="1" applyProtection="1">
      <alignment horizontal="center" vertical="center"/>
      <protection hidden="1"/>
    </xf>
    <xf numFmtId="164" fontId="33" fillId="0" borderId="13" xfId="39" applyNumberFormat="1" applyFont="1" applyBorder="1" applyAlignment="1" applyProtection="1">
      <alignment horizontal="center" vertical="center"/>
      <protection hidden="1"/>
    </xf>
    <xf numFmtId="0" fontId="47" fillId="24" borderId="41" xfId="0" applyFont="1" applyFill="1" applyBorder="1" applyAlignment="1" applyProtection="1">
      <alignment horizontal="center" vertical="center"/>
      <protection hidden="1"/>
    </xf>
    <xf numFmtId="0" fontId="47" fillId="24" borderId="62" xfId="0" applyFont="1" applyFill="1" applyBorder="1" applyAlignment="1" applyProtection="1">
      <alignment horizontal="center" vertical="center"/>
      <protection hidden="1"/>
    </xf>
    <xf numFmtId="0" fontId="47" fillId="24" borderId="77" xfId="0" applyFont="1" applyFill="1" applyBorder="1" applyAlignment="1" applyProtection="1">
      <alignment horizontal="center" vertical="center"/>
      <protection hidden="1"/>
    </xf>
    <xf numFmtId="164" fontId="33" fillId="27" borderId="14" xfId="0" applyNumberFormat="1" applyFont="1" applyFill="1" applyBorder="1" applyAlignment="1" applyProtection="1">
      <alignment horizontal="center" vertical="center"/>
      <protection hidden="1"/>
    </xf>
    <xf numFmtId="164" fontId="34" fillId="27" borderId="33" xfId="0" applyNumberFormat="1" applyFont="1" applyFill="1" applyBorder="1" applyAlignment="1" applyProtection="1">
      <alignment horizontal="center" vertical="center"/>
      <protection hidden="1"/>
    </xf>
    <xf numFmtId="164" fontId="34" fillId="27" borderId="10" xfId="0" applyNumberFormat="1" applyFont="1" applyFill="1" applyBorder="1" applyAlignment="1" applyProtection="1">
      <alignment horizontal="center" vertical="center"/>
      <protection hidden="1"/>
    </xf>
    <xf numFmtId="0" fontId="33" fillId="0" borderId="16" xfId="40" applyFont="1" applyBorder="1" applyAlignment="1" applyProtection="1">
      <alignment horizontal="center" vertical="center"/>
      <protection hidden="1"/>
    </xf>
    <xf numFmtId="9" fontId="37" fillId="24" borderId="27" xfId="44" applyFont="1" applyFill="1" applyBorder="1" applyAlignment="1" applyProtection="1">
      <alignment horizontal="center" vertical="center"/>
      <protection hidden="1"/>
    </xf>
    <xf numFmtId="164" fontId="34" fillId="0" borderId="65" xfId="0" applyNumberFormat="1" applyFont="1" applyBorder="1" applyAlignment="1" applyProtection="1">
      <alignment horizontal="center" vertical="center"/>
      <protection hidden="1"/>
    </xf>
    <xf numFmtId="164" fontId="34" fillId="0" borderId="19" xfId="0" applyNumberFormat="1" applyFont="1" applyBorder="1" applyAlignment="1" applyProtection="1">
      <alignment horizontal="center" vertical="center"/>
      <protection hidden="1"/>
    </xf>
    <xf numFmtId="164" fontId="34" fillId="0" borderId="76" xfId="0" applyNumberFormat="1" applyFont="1" applyBorder="1" applyAlignment="1" applyProtection="1">
      <alignment horizontal="center" vertical="center"/>
      <protection hidden="1"/>
    </xf>
    <xf numFmtId="164" fontId="34" fillId="0" borderId="11" xfId="0" applyNumberFormat="1" applyFont="1" applyBorder="1" applyAlignment="1" applyProtection="1">
      <alignment horizontal="center" vertical="center"/>
      <protection hidden="1"/>
    </xf>
    <xf numFmtId="0" fontId="37" fillId="24" borderId="77" xfId="0" applyFont="1" applyFill="1" applyBorder="1" applyAlignment="1" applyProtection="1">
      <alignment horizontal="center" vertical="center"/>
      <protection hidden="1"/>
    </xf>
    <xf numFmtId="0" fontId="34" fillId="0" borderId="10" xfId="40" applyFont="1" applyBorder="1" applyAlignment="1" applyProtection="1">
      <alignment vertical="center" wrapText="1"/>
      <protection hidden="1"/>
    </xf>
    <xf numFmtId="164" fontId="33" fillId="0" borderId="12" xfId="0" applyNumberFormat="1" applyFont="1" applyBorder="1" applyAlignment="1" applyProtection="1">
      <alignment horizontal="center" vertical="center"/>
      <protection hidden="1"/>
    </xf>
    <xf numFmtId="0" fontId="37" fillId="24" borderId="33" xfId="0" applyFont="1" applyFill="1" applyBorder="1" applyAlignment="1" applyProtection="1">
      <alignment vertical="center"/>
      <protection hidden="1"/>
    </xf>
    <xf numFmtId="164" fontId="33" fillId="28" borderId="14" xfId="0" applyNumberFormat="1" applyFont="1" applyFill="1" applyBorder="1" applyAlignment="1" applyProtection="1">
      <alignment horizontal="center" vertical="center"/>
      <protection hidden="1"/>
    </xf>
    <xf numFmtId="164" fontId="33" fillId="28" borderId="15" xfId="0" applyNumberFormat="1" applyFont="1" applyFill="1" applyBorder="1" applyAlignment="1" applyProtection="1">
      <alignment horizontal="center" vertical="center"/>
      <protection hidden="1"/>
    </xf>
    <xf numFmtId="164" fontId="34" fillId="0" borderId="42" xfId="0" applyNumberFormat="1" applyFont="1" applyBorder="1" applyAlignment="1" applyProtection="1">
      <alignment horizontal="center" vertical="center"/>
      <protection hidden="1"/>
    </xf>
    <xf numFmtId="164" fontId="34" fillId="0" borderId="43" xfId="0" applyNumberFormat="1" applyFont="1" applyBorder="1" applyAlignment="1" applyProtection="1">
      <alignment horizontal="center" vertical="center"/>
      <protection hidden="1"/>
    </xf>
    <xf numFmtId="164" fontId="34" fillId="0" borderId="47" xfId="0" applyNumberFormat="1" applyFont="1" applyBorder="1" applyAlignment="1" applyProtection="1">
      <alignment horizontal="center" vertical="center"/>
      <protection hidden="1"/>
    </xf>
    <xf numFmtId="164" fontId="34" fillId="0" borderId="44" xfId="0" applyNumberFormat="1" applyFont="1" applyBorder="1" applyAlignment="1" applyProtection="1">
      <alignment horizontal="center" vertical="center"/>
      <protection hidden="1"/>
    </xf>
    <xf numFmtId="164" fontId="33" fillId="0" borderId="77" xfId="0" applyNumberFormat="1" applyFont="1" applyBorder="1" applyAlignment="1" applyProtection="1">
      <alignment horizontal="center" vertical="center"/>
      <protection hidden="1"/>
    </xf>
    <xf numFmtId="0" fontId="33" fillId="0" borderId="12" xfId="40" applyFont="1" applyBorder="1" applyAlignment="1" applyProtection="1">
      <alignment vertical="center" wrapText="1"/>
      <protection hidden="1"/>
    </xf>
    <xf numFmtId="164" fontId="33" fillId="32" borderId="12" xfId="39" applyNumberFormat="1" applyFont="1" applyFill="1" applyBorder="1" applyAlignment="1" applyProtection="1">
      <alignment horizontal="center" vertical="center"/>
      <protection hidden="1"/>
    </xf>
    <xf numFmtId="164" fontId="33" fillId="28" borderId="12" xfId="39" applyNumberFormat="1" applyFont="1" applyFill="1" applyBorder="1" applyAlignment="1" applyProtection="1">
      <alignment horizontal="center" vertical="center"/>
      <protection hidden="1"/>
    </xf>
    <xf numFmtId="164" fontId="33" fillId="28" borderId="14" xfId="39" applyNumberFormat="1" applyFont="1" applyFill="1" applyBorder="1" applyAlignment="1" applyProtection="1">
      <alignment horizontal="center" vertical="center"/>
      <protection hidden="1"/>
    </xf>
    <xf numFmtId="164" fontId="34" fillId="0" borderId="38" xfId="0" applyNumberFormat="1" applyFont="1" applyBorder="1" applyAlignment="1" applyProtection="1">
      <alignment horizontal="center" vertical="center"/>
      <protection hidden="1"/>
    </xf>
    <xf numFmtId="0" fontId="33" fillId="28" borderId="58" xfId="39" applyFont="1" applyFill="1" applyBorder="1" applyAlignment="1" applyProtection="1">
      <alignment horizontal="left" vertical="center"/>
      <protection hidden="1"/>
    </xf>
    <xf numFmtId="0" fontId="0" fillId="0" borderId="40" xfId="0" applyBorder="1" applyAlignment="1">
      <alignment vertical="center"/>
    </xf>
    <xf numFmtId="0" fontId="0" fillId="0" borderId="55" xfId="0" applyBorder="1" applyAlignment="1">
      <alignment vertical="center"/>
    </xf>
    <xf numFmtId="0" fontId="33" fillId="28" borderId="42" xfId="39" applyFont="1" applyFill="1" applyBorder="1" applyAlignment="1" applyProtection="1">
      <alignment horizontal="left" vertical="center"/>
      <protection hidden="1"/>
    </xf>
    <xf numFmtId="0" fontId="33" fillId="28" borderId="43" xfId="39" applyFont="1" applyFill="1" applyBorder="1" applyAlignment="1" applyProtection="1">
      <alignment horizontal="left" vertical="center"/>
      <protection hidden="1"/>
    </xf>
    <xf numFmtId="0" fontId="33" fillId="28" borderId="44" xfId="39" applyFont="1" applyFill="1" applyBorder="1" applyAlignment="1" applyProtection="1">
      <alignment horizontal="left" vertical="center"/>
      <protection hidden="1"/>
    </xf>
    <xf numFmtId="164" fontId="33" fillId="0" borderId="75" xfId="39" applyNumberFormat="1" applyFont="1" applyBorder="1" applyAlignment="1" applyProtection="1">
      <alignment horizontal="center" vertical="center"/>
      <protection hidden="1"/>
    </xf>
    <xf numFmtId="0" fontId="33" fillId="28" borderId="45" xfId="39" applyFont="1" applyFill="1" applyBorder="1" applyAlignment="1" applyProtection="1">
      <alignment horizontal="left" vertical="center"/>
      <protection hidden="1"/>
    </xf>
    <xf numFmtId="164" fontId="33" fillId="0" borderId="78" xfId="39" applyNumberFormat="1" applyFont="1" applyBorder="1" applyAlignment="1" applyProtection="1">
      <alignment horizontal="center" vertical="center"/>
      <protection hidden="1"/>
    </xf>
    <xf numFmtId="0" fontId="33" fillId="28" borderId="46" xfId="39" applyFont="1" applyFill="1" applyBorder="1" applyAlignment="1" applyProtection="1">
      <alignment horizontal="left" vertical="center"/>
      <protection hidden="1"/>
    </xf>
    <xf numFmtId="0" fontId="33" fillId="28" borderId="47" xfId="39" applyFont="1" applyFill="1" applyBorder="1" applyAlignment="1" applyProtection="1">
      <alignment horizontal="left" vertical="center"/>
      <protection hidden="1"/>
    </xf>
    <xf numFmtId="0" fontId="33" fillId="28" borderId="50" xfId="39" applyFont="1" applyFill="1" applyBorder="1" applyAlignment="1" applyProtection="1">
      <alignment horizontal="left" vertical="center"/>
      <protection hidden="1"/>
    </xf>
    <xf numFmtId="164" fontId="34" fillId="0" borderId="82" xfId="0" applyNumberFormat="1" applyFont="1" applyBorder="1" applyAlignment="1" applyProtection="1">
      <alignment horizontal="center" vertical="center"/>
      <protection hidden="1"/>
    </xf>
    <xf numFmtId="164" fontId="34" fillId="0" borderId="68" xfId="0" applyNumberFormat="1" applyFont="1" applyBorder="1" applyAlignment="1" applyProtection="1">
      <alignment horizontal="center" vertical="center"/>
      <protection hidden="1"/>
    </xf>
    <xf numFmtId="0" fontId="34" fillId="25" borderId="31" xfId="0" applyFont="1" applyFill="1" applyBorder="1" applyAlignment="1" applyProtection="1">
      <alignment horizontal="center" vertical="center"/>
      <protection hidden="1"/>
    </xf>
    <xf numFmtId="164" fontId="33" fillId="27" borderId="41" xfId="0" applyNumberFormat="1" applyFont="1" applyFill="1" applyBorder="1" applyAlignment="1" applyProtection="1">
      <alignment horizontal="center" vertical="center"/>
      <protection hidden="1"/>
    </xf>
    <xf numFmtId="164" fontId="34" fillId="27" borderId="65" xfId="0" applyNumberFormat="1" applyFont="1" applyFill="1" applyBorder="1" applyAlignment="1" applyProtection="1">
      <alignment horizontal="center" vertical="center"/>
      <protection hidden="1"/>
    </xf>
    <xf numFmtId="164" fontId="34" fillId="27" borderId="19" xfId="0" applyNumberFormat="1" applyFont="1" applyFill="1" applyBorder="1" applyAlignment="1" applyProtection="1">
      <alignment horizontal="center" vertical="center"/>
      <protection hidden="1"/>
    </xf>
    <xf numFmtId="164" fontId="33" fillId="27" borderId="15" xfId="0" applyNumberFormat="1" applyFont="1" applyFill="1" applyBorder="1" applyAlignment="1" applyProtection="1">
      <alignment horizontal="center" vertical="center"/>
      <protection hidden="1"/>
    </xf>
    <xf numFmtId="164" fontId="34" fillId="27" borderId="76" xfId="0" applyNumberFormat="1" applyFont="1" applyFill="1" applyBorder="1" applyAlignment="1" applyProtection="1">
      <alignment horizontal="center" vertical="center"/>
      <protection hidden="1"/>
    </xf>
    <xf numFmtId="164" fontId="34" fillId="27" borderId="11" xfId="0" applyNumberFormat="1" applyFont="1" applyFill="1" applyBorder="1" applyAlignment="1" applyProtection="1">
      <alignment horizontal="center" vertical="center"/>
      <protection hidden="1"/>
    </xf>
    <xf numFmtId="164" fontId="33" fillId="28" borderId="75" xfId="0" applyNumberFormat="1" applyFont="1" applyFill="1" applyBorder="1" applyAlignment="1" applyProtection="1">
      <alignment horizontal="center" vertical="center"/>
      <protection hidden="1"/>
    </xf>
    <xf numFmtId="0" fontId="34" fillId="0" borderId="73" xfId="0" applyFont="1" applyBorder="1" applyAlignment="1" applyProtection="1">
      <alignment horizontal="center" vertical="center"/>
      <protection hidden="1"/>
    </xf>
    <xf numFmtId="164" fontId="33" fillId="0" borderId="13" xfId="0" applyNumberFormat="1" applyFont="1" applyBorder="1" applyAlignment="1" applyProtection="1">
      <alignment horizontal="center" vertical="center"/>
      <protection hidden="1"/>
    </xf>
    <xf numFmtId="0" fontId="33" fillId="33" borderId="48" xfId="0" applyFont="1" applyFill="1" applyBorder="1" applyAlignment="1" applyProtection="1">
      <alignment vertical="center"/>
      <protection hidden="1"/>
    </xf>
    <xf numFmtId="164" fontId="33" fillId="28" borderId="41" xfId="0" applyNumberFormat="1" applyFont="1" applyFill="1" applyBorder="1" applyAlignment="1" applyProtection="1">
      <alignment horizontal="center" vertical="center"/>
      <protection hidden="1"/>
    </xf>
    <xf numFmtId="0" fontId="33" fillId="0" borderId="80" xfId="0" applyFont="1" applyBorder="1" applyAlignment="1" applyProtection="1">
      <alignment vertical="center"/>
      <protection hidden="1"/>
    </xf>
    <xf numFmtId="0" fontId="33" fillId="0" borderId="57" xfId="0" applyFont="1" applyBorder="1" applyAlignment="1" applyProtection="1">
      <alignment vertical="center"/>
      <protection hidden="1"/>
    </xf>
    <xf numFmtId="0" fontId="34" fillId="0" borderId="56" xfId="0" applyFont="1" applyBorder="1" applyAlignment="1" applyProtection="1">
      <alignment horizontal="center" vertical="center"/>
      <protection hidden="1"/>
    </xf>
    <xf numFmtId="0" fontId="34" fillId="0" borderId="55" xfId="0" applyFont="1" applyBorder="1" applyAlignment="1" applyProtection="1">
      <alignment horizontal="center" vertical="center"/>
      <protection hidden="1"/>
    </xf>
    <xf numFmtId="0" fontId="33" fillId="0" borderId="62" xfId="0" applyFont="1" applyBorder="1" applyAlignment="1" applyProtection="1">
      <alignment vertical="center"/>
      <protection hidden="1"/>
    </xf>
    <xf numFmtId="0" fontId="33" fillId="0" borderId="77" xfId="0" applyFont="1" applyBorder="1" applyAlignment="1" applyProtection="1">
      <alignment vertical="center"/>
      <protection hidden="1"/>
    </xf>
    <xf numFmtId="0" fontId="34" fillId="0" borderId="78" xfId="0" applyFont="1" applyBorder="1" applyAlignment="1" applyProtection="1">
      <alignment vertical="center"/>
      <protection hidden="1"/>
    </xf>
    <xf numFmtId="0" fontId="33" fillId="0" borderId="64" xfId="0" applyFont="1" applyBorder="1" applyAlignment="1" applyProtection="1">
      <alignment vertical="center"/>
      <protection hidden="1"/>
    </xf>
    <xf numFmtId="0" fontId="33" fillId="28" borderId="77" xfId="0" applyFont="1" applyFill="1" applyBorder="1" applyAlignment="1" applyProtection="1">
      <alignment horizontal="left" vertical="center"/>
      <protection hidden="1"/>
    </xf>
    <xf numFmtId="164" fontId="33" fillId="28" borderId="13" xfId="0" applyNumberFormat="1" applyFont="1" applyFill="1" applyBorder="1" applyAlignment="1" applyProtection="1">
      <alignment horizontal="center" vertical="center"/>
      <protection hidden="1"/>
    </xf>
    <xf numFmtId="0" fontId="33" fillId="28" borderId="78" xfId="0" applyFont="1" applyFill="1" applyBorder="1" applyAlignment="1" applyProtection="1">
      <alignment horizontal="left" vertical="center"/>
      <protection hidden="1"/>
    </xf>
    <xf numFmtId="0" fontId="34" fillId="0" borderId="77" xfId="0" applyFont="1" applyBorder="1" applyAlignment="1" applyProtection="1">
      <alignment vertical="center"/>
      <protection hidden="1"/>
    </xf>
    <xf numFmtId="164" fontId="34" fillId="0" borderId="46" xfId="0" applyNumberFormat="1" applyFont="1" applyBorder="1" applyAlignment="1" applyProtection="1">
      <alignment horizontal="center" vertical="center"/>
      <protection hidden="1"/>
    </xf>
    <xf numFmtId="0" fontId="33" fillId="0" borderId="48" xfId="0" applyFont="1" applyBorder="1" applyAlignment="1" applyProtection="1">
      <alignment vertical="center"/>
      <protection hidden="1"/>
    </xf>
    <xf numFmtId="9" fontId="37" fillId="24" borderId="28" xfId="44" applyFont="1" applyFill="1" applyBorder="1" applyAlignment="1" applyProtection="1">
      <alignment horizontal="center" vertical="center"/>
      <protection hidden="1"/>
    </xf>
    <xf numFmtId="0" fontId="33" fillId="28" borderId="30" xfId="0" applyFont="1" applyFill="1" applyBorder="1" applyAlignment="1" applyProtection="1">
      <alignment vertical="center"/>
      <protection hidden="1"/>
    </xf>
    <xf numFmtId="0" fontId="45" fillId="28" borderId="77" xfId="0" applyFont="1" applyFill="1" applyBorder="1" applyAlignment="1" applyProtection="1">
      <alignment vertical="center"/>
      <protection hidden="1"/>
    </xf>
    <xf numFmtId="0" fontId="33" fillId="28" borderId="77" xfId="0" applyFont="1" applyFill="1" applyBorder="1" applyAlignment="1" applyProtection="1">
      <alignment vertical="center"/>
      <protection hidden="1"/>
    </xf>
    <xf numFmtId="164" fontId="34" fillId="28" borderId="42" xfId="0" applyNumberFormat="1" applyFont="1" applyFill="1" applyBorder="1" applyAlignment="1" applyProtection="1">
      <alignment horizontal="center" vertical="center"/>
      <protection hidden="1"/>
    </xf>
    <xf numFmtId="0" fontId="34" fillId="0" borderId="56" xfId="0" quotePrefix="1" applyFont="1" applyBorder="1" applyAlignment="1" applyProtection="1">
      <alignment horizontal="center" vertical="center"/>
      <protection hidden="1"/>
    </xf>
    <xf numFmtId="0" fontId="34" fillId="0" borderId="40" xfId="0" quotePrefix="1" applyFont="1" applyBorder="1" applyAlignment="1" applyProtection="1">
      <alignment horizontal="center" vertical="center"/>
      <protection hidden="1"/>
    </xf>
    <xf numFmtId="0" fontId="34" fillId="0" borderId="73" xfId="0" quotePrefix="1" applyFont="1" applyBorder="1" applyAlignment="1" applyProtection="1">
      <alignment horizontal="center" vertical="center"/>
      <protection hidden="1"/>
    </xf>
    <xf numFmtId="0" fontId="34" fillId="0" borderId="54" xfId="0" quotePrefix="1" applyFont="1" applyBorder="1" applyAlignment="1" applyProtection="1">
      <alignment horizontal="center" vertical="center"/>
      <protection hidden="1"/>
    </xf>
    <xf numFmtId="0" fontId="37" fillId="24" borderId="54" xfId="0" applyFont="1" applyFill="1" applyBorder="1" applyAlignment="1" applyProtection="1">
      <alignment horizontal="center" vertical="center"/>
      <protection hidden="1"/>
    </xf>
    <xf numFmtId="0" fontId="34" fillId="25" borderId="29" xfId="0" applyFont="1" applyFill="1" applyBorder="1" applyAlignment="1" applyProtection="1">
      <alignment horizontal="center" vertical="center"/>
      <protection hidden="1"/>
    </xf>
    <xf numFmtId="0" fontId="33" fillId="27" borderId="57" xfId="0" applyFont="1" applyFill="1" applyBorder="1" applyAlignment="1" applyProtection="1">
      <alignment vertical="center"/>
      <protection hidden="1"/>
    </xf>
    <xf numFmtId="0" fontId="34" fillId="0" borderId="74" xfId="0" applyFont="1" applyBorder="1" applyAlignment="1" applyProtection="1">
      <alignment horizontal="left" vertical="center"/>
      <protection hidden="1"/>
    </xf>
    <xf numFmtId="0" fontId="34" fillId="0" borderId="70" xfId="0" applyFont="1" applyBorder="1" applyAlignment="1" applyProtection="1">
      <alignment horizontal="left" vertical="center"/>
      <protection hidden="1"/>
    </xf>
    <xf numFmtId="0" fontId="34" fillId="0" borderId="83" xfId="0" applyFont="1" applyBorder="1" applyAlignment="1" applyProtection="1">
      <alignment horizontal="left" vertical="center"/>
      <protection hidden="1"/>
    </xf>
    <xf numFmtId="0" fontId="33" fillId="33" borderId="47" xfId="0" applyFont="1" applyFill="1" applyBorder="1" applyAlignment="1" applyProtection="1">
      <alignment vertical="center"/>
      <protection hidden="1"/>
    </xf>
    <xf numFmtId="0" fontId="34" fillId="33" borderId="48" xfId="0" applyFont="1" applyFill="1" applyBorder="1" applyAlignment="1" applyProtection="1">
      <alignment horizontal="right" vertical="center"/>
      <protection hidden="1"/>
    </xf>
    <xf numFmtId="0" fontId="37" fillId="24" borderId="57" xfId="0" applyFont="1" applyFill="1" applyBorder="1" applyAlignment="1" applyProtection="1">
      <alignment horizontal="left" vertical="center"/>
      <protection hidden="1"/>
    </xf>
    <xf numFmtId="0" fontId="37" fillId="24" borderId="49" xfId="0" applyFont="1" applyFill="1" applyBorder="1" applyAlignment="1" applyProtection="1">
      <alignment horizontal="left" vertical="center"/>
      <protection hidden="1"/>
    </xf>
    <xf numFmtId="0" fontId="45" fillId="0" borderId="49" xfId="0" applyFont="1" applyBorder="1" applyAlignment="1" applyProtection="1">
      <alignment horizontal="left" vertical="center"/>
      <protection hidden="1"/>
    </xf>
    <xf numFmtId="0" fontId="54" fillId="24" borderId="57" xfId="0" applyFont="1" applyFill="1" applyBorder="1" applyAlignment="1" applyProtection="1">
      <alignment horizontal="left" vertical="center"/>
      <protection hidden="1"/>
    </xf>
    <xf numFmtId="0" fontId="37" fillId="24" borderId="83" xfId="0" applyFont="1" applyFill="1" applyBorder="1" applyAlignment="1" applyProtection="1">
      <alignment horizontal="left" vertical="center"/>
      <protection hidden="1"/>
    </xf>
    <xf numFmtId="0" fontId="34" fillId="25" borderId="49" xfId="0" applyFont="1" applyFill="1" applyBorder="1" applyAlignment="1" applyProtection="1">
      <alignment horizontal="left" vertical="center"/>
      <protection hidden="1"/>
    </xf>
    <xf numFmtId="0" fontId="46" fillId="27" borderId="45" xfId="0" applyFont="1" applyFill="1" applyBorder="1" applyAlignment="1" applyProtection="1">
      <alignment vertical="center" wrapText="1"/>
      <protection hidden="1"/>
    </xf>
    <xf numFmtId="0" fontId="33" fillId="0" borderId="26" xfId="0" applyFont="1" applyBorder="1" applyAlignment="1" applyProtection="1">
      <alignment vertical="center"/>
      <protection hidden="1"/>
    </xf>
    <xf numFmtId="0" fontId="34" fillId="28" borderId="14" xfId="0" applyFont="1" applyFill="1" applyBorder="1" applyAlignment="1" applyProtection="1">
      <alignment horizontal="center" vertical="center"/>
      <protection hidden="1"/>
    </xf>
    <xf numFmtId="0" fontId="34" fillId="28" borderId="15" xfId="0" applyFont="1" applyFill="1" applyBorder="1" applyAlignment="1" applyProtection="1">
      <alignment horizontal="center" vertical="center"/>
      <protection hidden="1"/>
    </xf>
    <xf numFmtId="0" fontId="34" fillId="28" borderId="13" xfId="0" applyFont="1" applyFill="1" applyBorder="1" applyAlignment="1" applyProtection="1">
      <alignment horizontal="center" vertical="center"/>
      <protection hidden="1"/>
    </xf>
    <xf numFmtId="0" fontId="33" fillId="27" borderId="80" xfId="0" applyFont="1" applyFill="1" applyBorder="1" applyAlignment="1" applyProtection="1">
      <alignment vertical="center"/>
      <protection hidden="1"/>
    </xf>
    <xf numFmtId="0" fontId="33" fillId="27" borderId="64" xfId="0" applyFont="1" applyFill="1" applyBorder="1" applyAlignment="1" applyProtection="1">
      <alignment vertical="center"/>
      <protection hidden="1"/>
    </xf>
    <xf numFmtId="164" fontId="33" fillId="29" borderId="12" xfId="39" applyNumberFormat="1" applyFont="1" applyFill="1" applyBorder="1" applyAlignment="1" applyProtection="1">
      <alignment horizontal="center" vertical="center"/>
      <protection hidden="1"/>
    </xf>
    <xf numFmtId="0" fontId="33" fillId="28" borderId="40" xfId="0" applyFont="1" applyFill="1" applyBorder="1" applyAlignment="1" applyProtection="1">
      <alignment horizontal="left" vertical="center"/>
      <protection hidden="1"/>
    </xf>
    <xf numFmtId="0" fontId="33" fillId="28" borderId="59" xfId="0" applyFont="1" applyFill="1" applyBorder="1" applyAlignment="1" applyProtection="1">
      <alignment horizontal="left" vertical="center"/>
      <protection hidden="1"/>
    </xf>
    <xf numFmtId="164" fontId="33" fillId="28" borderId="49" xfId="0" applyNumberFormat="1" applyFont="1" applyFill="1" applyBorder="1" applyAlignment="1" applyProtection="1">
      <alignment horizontal="center" vertical="center"/>
      <protection hidden="1"/>
    </xf>
    <xf numFmtId="164" fontId="33" fillId="28" borderId="60" xfId="0" applyNumberFormat="1" applyFont="1" applyFill="1" applyBorder="1" applyAlignment="1" applyProtection="1">
      <alignment horizontal="center" vertical="center"/>
      <protection hidden="1"/>
    </xf>
    <xf numFmtId="0" fontId="34" fillId="0" borderId="41" xfId="0" applyFont="1" applyBorder="1" applyAlignment="1" applyProtection="1">
      <alignment horizontal="center" vertical="center"/>
      <protection hidden="1"/>
    </xf>
    <xf numFmtId="49" fontId="34" fillId="28" borderId="13" xfId="0" applyNumberFormat="1" applyFont="1" applyFill="1" applyBorder="1" applyAlignment="1" applyProtection="1">
      <alignment horizontal="center" vertical="center"/>
      <protection hidden="1"/>
    </xf>
    <xf numFmtId="49" fontId="34" fillId="28" borderId="12" xfId="0" applyNumberFormat="1" applyFont="1" applyFill="1" applyBorder="1" applyAlignment="1" applyProtection="1">
      <alignment horizontal="center" vertical="center"/>
      <protection hidden="1"/>
    </xf>
    <xf numFmtId="164" fontId="34" fillId="0" borderId="66" xfId="0" applyNumberFormat="1" applyFont="1" applyBorder="1" applyAlignment="1" applyProtection="1">
      <alignment horizontal="center" vertical="center"/>
      <protection hidden="1"/>
    </xf>
    <xf numFmtId="164" fontId="33" fillId="29" borderId="12" xfId="0" applyNumberFormat="1" applyFont="1" applyFill="1" applyBorder="1" applyAlignment="1" applyProtection="1">
      <alignment horizontal="center" vertical="center"/>
      <protection hidden="1"/>
    </xf>
    <xf numFmtId="164" fontId="34" fillId="29" borderId="38" xfId="0" applyNumberFormat="1" applyFont="1" applyFill="1" applyBorder="1" applyAlignment="1" applyProtection="1">
      <alignment horizontal="center" vertical="center"/>
      <protection hidden="1"/>
    </xf>
    <xf numFmtId="0" fontId="38" fillId="28" borderId="0" xfId="0" applyFont="1" applyFill="1" applyAlignment="1" applyProtection="1">
      <alignment horizontal="center" vertical="center"/>
      <protection hidden="1"/>
    </xf>
    <xf numFmtId="2" fontId="54" fillId="24" borderId="33" xfId="0" applyNumberFormat="1" applyFont="1" applyFill="1" applyBorder="1" applyAlignment="1" applyProtection="1">
      <alignment horizontal="center" vertical="center"/>
      <protection hidden="1"/>
    </xf>
    <xf numFmtId="9" fontId="54" fillId="24" borderId="27" xfId="44" applyFont="1" applyFill="1" applyBorder="1" applyAlignment="1" applyProtection="1">
      <alignment horizontal="center" vertical="center"/>
      <protection hidden="1"/>
    </xf>
    <xf numFmtId="9" fontId="37" fillId="24" borderId="43" xfId="44" applyFont="1" applyFill="1" applyBorder="1" applyAlignment="1" applyProtection="1">
      <alignment horizontal="center" vertical="center"/>
      <protection hidden="1"/>
    </xf>
    <xf numFmtId="9" fontId="46" fillId="32" borderId="45" xfId="39" applyNumberFormat="1" applyFont="1" applyFill="1" applyBorder="1" applyAlignment="1" applyProtection="1">
      <alignment horizontal="center" vertical="center"/>
      <protection hidden="1"/>
    </xf>
    <xf numFmtId="9" fontId="46" fillId="32" borderId="61" xfId="39" applyNumberFormat="1" applyFont="1" applyFill="1" applyBorder="1" applyAlignment="1" applyProtection="1">
      <alignment horizontal="center" vertical="center"/>
      <protection hidden="1"/>
    </xf>
    <xf numFmtId="164" fontId="34" fillId="0" borderId="45" xfId="0" applyNumberFormat="1" applyFont="1" applyBorder="1" applyAlignment="1" applyProtection="1">
      <alignment horizontal="center" vertical="center"/>
      <protection hidden="1"/>
    </xf>
    <xf numFmtId="9" fontId="37" fillId="24" borderId="47" xfId="44" applyFont="1" applyFill="1" applyBorder="1" applyAlignment="1" applyProtection="1">
      <alignment horizontal="center" vertical="center"/>
      <protection hidden="1"/>
    </xf>
    <xf numFmtId="164" fontId="34" fillId="0" borderId="48" xfId="0" applyNumberFormat="1" applyFont="1" applyBorder="1" applyAlignment="1" applyProtection="1">
      <alignment horizontal="center" vertical="center"/>
      <protection hidden="1"/>
    </xf>
    <xf numFmtId="9" fontId="37" fillId="24" borderId="46" xfId="44" applyFont="1" applyFill="1" applyBorder="1" applyAlignment="1" applyProtection="1">
      <alignment horizontal="center" vertical="center"/>
      <protection hidden="1"/>
    </xf>
    <xf numFmtId="164" fontId="33" fillId="28" borderId="62" xfId="0" applyNumberFormat="1" applyFont="1" applyFill="1" applyBorder="1" applyAlignment="1" applyProtection="1">
      <alignment horizontal="center" vertical="center"/>
      <protection hidden="1"/>
    </xf>
    <xf numFmtId="164" fontId="34" fillId="0" borderId="61" xfId="0" applyNumberFormat="1" applyFont="1" applyBorder="1" applyAlignment="1" applyProtection="1">
      <alignment horizontal="center" vertical="center"/>
      <protection hidden="1"/>
    </xf>
    <xf numFmtId="164" fontId="33" fillId="27" borderId="13" xfId="0" applyNumberFormat="1" applyFont="1" applyFill="1" applyBorder="1" applyAlignment="1" applyProtection="1">
      <alignment horizontal="center" vertical="center"/>
      <protection hidden="1"/>
    </xf>
    <xf numFmtId="164" fontId="34" fillId="27" borderId="29" xfId="0" applyNumberFormat="1" applyFont="1" applyFill="1" applyBorder="1" applyAlignment="1" applyProtection="1">
      <alignment horizontal="center" vertical="center"/>
      <protection hidden="1"/>
    </xf>
    <xf numFmtId="164" fontId="34" fillId="27" borderId="31" xfId="0" applyNumberFormat="1" applyFont="1" applyFill="1" applyBorder="1" applyAlignment="1" applyProtection="1">
      <alignment horizontal="center" vertical="center"/>
      <protection hidden="1"/>
    </xf>
    <xf numFmtId="0" fontId="33" fillId="0" borderId="16" xfId="0" applyFont="1" applyBorder="1" applyAlignment="1" applyProtection="1">
      <alignment horizontal="center" vertical="center"/>
      <protection hidden="1"/>
    </xf>
    <xf numFmtId="0" fontId="33" fillId="0" borderId="43" xfId="0" applyFont="1" applyBorder="1" applyAlignment="1" applyProtection="1">
      <alignment vertical="center" wrapText="1"/>
      <protection hidden="1"/>
    </xf>
    <xf numFmtId="9" fontId="33" fillId="29" borderId="45" xfId="39" applyNumberFormat="1" applyFont="1" applyFill="1" applyBorder="1" applyAlignment="1" applyProtection="1">
      <alignment horizontal="center" vertical="center"/>
      <protection hidden="1"/>
    </xf>
    <xf numFmtId="0" fontId="34" fillId="0" borderId="36" xfId="39" applyFont="1" applyBorder="1" applyAlignment="1" applyProtection="1">
      <alignment horizontal="left" vertical="center"/>
      <protection hidden="1"/>
    </xf>
    <xf numFmtId="0" fontId="34" fillId="0" borderId="16" xfId="39" applyFont="1" applyBorder="1" applyAlignment="1" applyProtection="1">
      <alignment horizontal="left" vertical="center"/>
      <protection hidden="1"/>
    </xf>
    <xf numFmtId="0" fontId="34" fillId="0" borderId="37" xfId="39" applyFont="1" applyBorder="1" applyAlignment="1" applyProtection="1">
      <alignment horizontal="left" vertical="center" wrapText="1"/>
      <protection hidden="1"/>
    </xf>
    <xf numFmtId="0" fontId="34" fillId="28" borderId="36" xfId="39" applyFont="1" applyFill="1" applyBorder="1" applyAlignment="1" applyProtection="1">
      <alignment horizontal="left" vertical="center"/>
      <protection hidden="1"/>
    </xf>
    <xf numFmtId="0" fontId="34" fillId="28" borderId="16" xfId="39" applyFont="1" applyFill="1" applyBorder="1" applyAlignment="1" applyProtection="1">
      <alignment horizontal="left" vertical="center"/>
      <protection hidden="1"/>
    </xf>
    <xf numFmtId="0" fontId="34" fillId="28" borderId="37" xfId="39" applyFont="1" applyFill="1" applyBorder="1" applyAlignment="1" applyProtection="1">
      <alignment horizontal="left" vertical="center"/>
      <protection hidden="1"/>
    </xf>
    <xf numFmtId="0" fontId="34" fillId="0" borderId="58" xfId="39" applyFont="1" applyBorder="1" applyAlignment="1" applyProtection="1">
      <alignment horizontal="left" vertical="center"/>
      <protection hidden="1"/>
    </xf>
    <xf numFmtId="0" fontId="34" fillId="0" borderId="37" xfId="39" applyFont="1" applyBorder="1" applyAlignment="1" applyProtection="1">
      <alignment horizontal="left" vertical="center"/>
      <protection hidden="1"/>
    </xf>
    <xf numFmtId="0" fontId="34" fillId="0" borderId="35" xfId="39" applyFont="1" applyBorder="1" applyAlignment="1" applyProtection="1">
      <alignment horizontal="left" vertical="center" wrapText="1"/>
      <protection hidden="1"/>
    </xf>
    <xf numFmtId="0" fontId="34" fillId="0" borderId="51" xfId="39" applyFont="1" applyBorder="1" applyAlignment="1" applyProtection="1">
      <alignment horizontal="left" vertical="center" wrapText="1"/>
      <protection hidden="1"/>
    </xf>
    <xf numFmtId="0" fontId="34" fillId="27" borderId="57" xfId="0" applyFont="1" applyFill="1" applyBorder="1" applyAlignment="1" applyProtection="1">
      <alignment horizontal="left" vertical="center"/>
      <protection hidden="1"/>
    </xf>
    <xf numFmtId="0" fontId="33" fillId="28" borderId="80" xfId="0" applyFont="1" applyFill="1" applyBorder="1" applyAlignment="1" applyProtection="1">
      <alignment horizontal="left" vertical="center"/>
      <protection hidden="1"/>
    </xf>
    <xf numFmtId="0" fontId="34" fillId="28" borderId="57" xfId="0" applyFont="1" applyFill="1" applyBorder="1" applyAlignment="1" applyProtection="1">
      <alignment horizontal="left" vertical="center"/>
      <protection hidden="1"/>
    </xf>
    <xf numFmtId="0" fontId="33" fillId="28" borderId="57" xfId="0" applyFont="1" applyFill="1" applyBorder="1" applyAlignment="1" applyProtection="1">
      <alignment horizontal="left" vertical="center"/>
      <protection hidden="1"/>
    </xf>
    <xf numFmtId="0" fontId="34" fillId="28" borderId="64" xfId="0" applyFont="1" applyFill="1" applyBorder="1" applyAlignment="1" applyProtection="1">
      <alignment horizontal="left" vertical="center"/>
      <protection hidden="1"/>
    </xf>
    <xf numFmtId="0" fontId="33" fillId="28" borderId="64" xfId="0" applyFont="1" applyFill="1" applyBorder="1" applyAlignment="1" applyProtection="1">
      <alignment horizontal="left" vertical="center"/>
      <protection hidden="1"/>
    </xf>
    <xf numFmtId="0" fontId="34" fillId="0" borderId="39" xfId="0" applyFont="1" applyBorder="1" applyAlignment="1" applyProtection="1">
      <alignment horizontal="center" vertical="center"/>
      <protection hidden="1"/>
    </xf>
    <xf numFmtId="0" fontId="34" fillId="0" borderId="13" xfId="0" applyFont="1" applyBorder="1" applyAlignment="1" applyProtection="1">
      <alignment horizontal="center" vertical="center"/>
      <protection hidden="1"/>
    </xf>
    <xf numFmtId="0" fontId="46" fillId="32" borderId="12" xfId="0" applyFont="1" applyFill="1" applyBorder="1" applyAlignment="1" applyProtection="1">
      <alignment horizontal="center" vertical="center"/>
      <protection hidden="1"/>
    </xf>
    <xf numFmtId="0" fontId="34" fillId="0" borderId="14" xfId="0" applyFont="1" applyBorder="1" applyAlignment="1" applyProtection="1">
      <alignment horizontal="center" vertical="center"/>
      <protection hidden="1"/>
    </xf>
    <xf numFmtId="0" fontId="34" fillId="0" borderId="75" xfId="0" applyFont="1" applyBorder="1" applyAlignment="1" applyProtection="1">
      <alignment horizontal="center" vertical="center"/>
      <protection hidden="1"/>
    </xf>
    <xf numFmtId="0" fontId="46" fillId="29" borderId="12" xfId="0" applyFont="1" applyFill="1" applyBorder="1" applyAlignment="1" applyProtection="1">
      <alignment horizontal="center" vertical="center"/>
      <protection hidden="1"/>
    </xf>
    <xf numFmtId="0" fontId="33" fillId="32" borderId="12" xfId="0" applyFont="1" applyFill="1" applyBorder="1" applyAlignment="1" applyProtection="1">
      <alignment horizontal="center" vertical="center"/>
      <protection hidden="1"/>
    </xf>
    <xf numFmtId="0" fontId="33" fillId="29" borderId="12" xfId="0" applyFont="1" applyFill="1" applyBorder="1" applyAlignment="1" applyProtection="1">
      <alignment horizontal="center" vertical="center"/>
      <protection hidden="1"/>
    </xf>
    <xf numFmtId="0" fontId="34" fillId="0" borderId="12" xfId="0" applyFont="1" applyBorder="1" applyAlignment="1" applyProtection="1">
      <alignment horizontal="center" vertical="center"/>
      <protection hidden="1"/>
    </xf>
    <xf numFmtId="0" fontId="34" fillId="28" borderId="75" xfId="0" applyFont="1" applyFill="1" applyBorder="1" applyAlignment="1" applyProtection="1">
      <alignment horizontal="center" vertical="center"/>
      <protection hidden="1"/>
    </xf>
    <xf numFmtId="0" fontId="34" fillId="0" borderId="15" xfId="0" applyFont="1" applyBorder="1" applyAlignment="1" applyProtection="1">
      <alignment horizontal="center" vertical="center"/>
      <protection hidden="1"/>
    </xf>
    <xf numFmtId="0" fontId="34" fillId="0" borderId="78" xfId="0" applyFont="1" applyBorder="1" applyAlignment="1" applyProtection="1">
      <alignment horizontal="center" vertical="center"/>
      <protection hidden="1"/>
    </xf>
    <xf numFmtId="0" fontId="34" fillId="27" borderId="41" xfId="0" applyFont="1" applyFill="1" applyBorder="1" applyAlignment="1" applyProtection="1">
      <alignment horizontal="center" vertical="center"/>
      <protection hidden="1"/>
    </xf>
    <xf numFmtId="0" fontId="34" fillId="27" borderId="14" xfId="0" applyFont="1" applyFill="1" applyBorder="1" applyAlignment="1" applyProtection="1">
      <alignment horizontal="center" vertical="center"/>
      <protection hidden="1"/>
    </xf>
    <xf numFmtId="0" fontId="34" fillId="27" borderId="15" xfId="0" applyFont="1" applyFill="1" applyBorder="1" applyAlignment="1" applyProtection="1">
      <alignment horizontal="center" vertical="center"/>
      <protection hidden="1"/>
    </xf>
    <xf numFmtId="0" fontId="34" fillId="28" borderId="41" xfId="0" applyFont="1" applyFill="1" applyBorder="1" applyAlignment="1" applyProtection="1">
      <alignment horizontal="center" vertical="center"/>
      <protection hidden="1"/>
    </xf>
    <xf numFmtId="164" fontId="33" fillId="0" borderId="78" xfId="0" applyNumberFormat="1" applyFont="1" applyBorder="1" applyAlignment="1" applyProtection="1">
      <alignment horizontal="center" vertical="center"/>
      <protection hidden="1"/>
    </xf>
    <xf numFmtId="164" fontId="34" fillId="0" borderId="10" xfId="0" applyNumberFormat="1" applyFont="1" applyBorder="1" applyAlignment="1" applyProtection="1">
      <alignment horizontal="center" vertical="center"/>
      <protection hidden="1"/>
    </xf>
    <xf numFmtId="164" fontId="34" fillId="0" borderId="50" xfId="0" applyNumberFormat="1" applyFont="1" applyBorder="1" applyAlignment="1" applyProtection="1">
      <alignment horizontal="center" vertical="center"/>
      <protection hidden="1"/>
    </xf>
    <xf numFmtId="2" fontId="33" fillId="28" borderId="64" xfId="0" applyNumberFormat="1" applyFont="1" applyFill="1" applyBorder="1" applyAlignment="1" applyProtection="1">
      <alignment horizontal="center" vertical="center" wrapText="1"/>
      <protection hidden="1"/>
    </xf>
    <xf numFmtId="0" fontId="34" fillId="28" borderId="78" xfId="0" applyFont="1" applyFill="1" applyBorder="1" applyAlignment="1" applyProtection="1">
      <alignment horizontal="center" vertical="center"/>
      <protection hidden="1"/>
    </xf>
    <xf numFmtId="164" fontId="33" fillId="28" borderId="78" xfId="0" applyNumberFormat="1" applyFont="1" applyFill="1" applyBorder="1" applyAlignment="1" applyProtection="1">
      <alignment horizontal="center" vertical="center"/>
      <protection hidden="1"/>
    </xf>
    <xf numFmtId="164" fontId="34" fillId="28" borderId="82" xfId="0" applyNumberFormat="1" applyFont="1" applyFill="1" applyBorder="1" applyAlignment="1" applyProtection="1">
      <alignment horizontal="center" vertical="center"/>
      <protection hidden="1"/>
    </xf>
    <xf numFmtId="0" fontId="34" fillId="0" borderId="49" xfId="0" applyFont="1" applyBorder="1" applyAlignment="1" applyProtection="1">
      <alignment horizontal="left" vertical="center"/>
      <protection hidden="1"/>
    </xf>
    <xf numFmtId="164" fontId="34" fillId="29" borderId="10" xfId="0" applyNumberFormat="1" applyFont="1" applyFill="1" applyBorder="1" applyAlignment="1" applyProtection="1">
      <alignment horizontal="center" vertical="center"/>
      <protection hidden="1"/>
    </xf>
    <xf numFmtId="164" fontId="34" fillId="27" borderId="42" xfId="0" applyNumberFormat="1" applyFont="1" applyFill="1" applyBorder="1" applyAlignment="1" applyProtection="1">
      <alignment horizontal="center" vertical="center"/>
      <protection hidden="1"/>
    </xf>
    <xf numFmtId="164" fontId="34" fillId="27" borderId="44" xfId="0" applyNumberFormat="1" applyFont="1" applyFill="1" applyBorder="1" applyAlignment="1" applyProtection="1">
      <alignment horizontal="center" vertical="center"/>
      <protection hidden="1"/>
    </xf>
    <xf numFmtId="0" fontId="33" fillId="31" borderId="80" xfId="0" applyFont="1" applyFill="1" applyBorder="1" applyAlignment="1" applyProtection="1">
      <alignment vertical="center" wrapText="1" shrinkToFit="1"/>
      <protection hidden="1"/>
    </xf>
    <xf numFmtId="0" fontId="33" fillId="31" borderId="63" xfId="0" applyFont="1" applyFill="1" applyBorder="1" applyAlignment="1" applyProtection="1">
      <alignment horizontal="left" vertical="center"/>
      <protection hidden="1"/>
    </xf>
    <xf numFmtId="0" fontId="34" fillId="31" borderId="79" xfId="0" applyFont="1" applyFill="1" applyBorder="1" applyAlignment="1" applyProtection="1">
      <alignment horizontal="center" vertical="center"/>
      <protection hidden="1"/>
    </xf>
    <xf numFmtId="164" fontId="33" fillId="31" borderId="62" xfId="0" applyNumberFormat="1" applyFont="1" applyFill="1" applyBorder="1" applyAlignment="1" applyProtection="1">
      <alignment horizontal="center" vertical="center"/>
      <protection hidden="1"/>
    </xf>
    <xf numFmtId="164" fontId="34" fillId="31" borderId="66" xfId="0" applyNumberFormat="1" applyFont="1" applyFill="1" applyBorder="1" applyAlignment="1" applyProtection="1">
      <alignment horizontal="center" vertical="center"/>
      <protection hidden="1"/>
    </xf>
    <xf numFmtId="164" fontId="33" fillId="28" borderId="65" xfId="0" applyNumberFormat="1" applyFont="1" applyFill="1" applyBorder="1" applyAlignment="1" applyProtection="1">
      <alignment horizontal="center" vertical="center"/>
      <protection hidden="1"/>
    </xf>
    <xf numFmtId="164" fontId="33" fillId="28" borderId="33" xfId="0" applyNumberFormat="1" applyFont="1" applyFill="1" applyBorder="1" applyAlignment="1" applyProtection="1">
      <alignment horizontal="center" vertical="center"/>
      <protection hidden="1"/>
    </xf>
    <xf numFmtId="164" fontId="33" fillId="28" borderId="76" xfId="0" applyNumberFormat="1" applyFont="1" applyFill="1" applyBorder="1" applyAlignment="1" applyProtection="1">
      <alignment horizontal="center" vertical="center"/>
      <protection hidden="1"/>
    </xf>
    <xf numFmtId="2" fontId="46" fillId="27" borderId="10" xfId="0" applyNumberFormat="1" applyFont="1" applyFill="1" applyBorder="1" applyAlignment="1" applyProtection="1">
      <alignment horizontal="center" vertical="center"/>
      <protection hidden="1"/>
    </xf>
    <xf numFmtId="0" fontId="34" fillId="27" borderId="78" xfId="0" applyFont="1" applyFill="1" applyBorder="1" applyAlignment="1" applyProtection="1">
      <alignment horizontal="left" vertical="center"/>
      <protection hidden="1"/>
    </xf>
    <xf numFmtId="0" fontId="34" fillId="27" borderId="77" xfId="0" applyFont="1" applyFill="1" applyBorder="1" applyAlignment="1" applyProtection="1">
      <alignment horizontal="left" vertical="center"/>
      <protection hidden="1"/>
    </xf>
    <xf numFmtId="164" fontId="34" fillId="27" borderId="46" xfId="0" applyNumberFormat="1" applyFont="1" applyFill="1" applyBorder="1" applyAlignment="1" applyProtection="1">
      <alignment horizontal="center" vertical="center"/>
      <protection hidden="1"/>
    </xf>
    <xf numFmtId="164" fontId="34" fillId="27" borderId="43" xfId="0" applyNumberFormat="1" applyFont="1" applyFill="1" applyBorder="1" applyAlignment="1" applyProtection="1">
      <alignment horizontal="center" vertical="center"/>
      <protection hidden="1"/>
    </xf>
    <xf numFmtId="0" fontId="34" fillId="27" borderId="13" xfId="0" applyFont="1" applyFill="1" applyBorder="1" applyAlignment="1" applyProtection="1">
      <alignment horizontal="center" vertical="center"/>
      <protection hidden="1"/>
    </xf>
    <xf numFmtId="164" fontId="34" fillId="35" borderId="43" xfId="0" applyNumberFormat="1" applyFont="1" applyFill="1" applyBorder="1" applyAlignment="1" applyProtection="1">
      <alignment horizontal="center" vertical="center"/>
      <protection hidden="1"/>
    </xf>
    <xf numFmtId="164" fontId="34" fillId="35" borderId="10" xfId="0" applyNumberFormat="1" applyFont="1" applyFill="1" applyBorder="1" applyAlignment="1" applyProtection="1">
      <alignment horizontal="center" vertical="center"/>
      <protection hidden="1"/>
    </xf>
    <xf numFmtId="164" fontId="34" fillId="35" borderId="65" xfId="0" applyNumberFormat="1" applyFont="1" applyFill="1" applyBorder="1" applyAlignment="1" applyProtection="1">
      <alignment horizontal="center" vertical="center"/>
      <protection hidden="1"/>
    </xf>
    <xf numFmtId="164" fontId="34" fillId="35" borderId="19" xfId="0" applyNumberFormat="1" applyFont="1" applyFill="1" applyBorder="1" applyAlignment="1" applyProtection="1">
      <alignment horizontal="center" vertical="center"/>
      <protection hidden="1"/>
    </xf>
    <xf numFmtId="164" fontId="34" fillId="35" borderId="33" xfId="0" applyNumberFormat="1" applyFont="1" applyFill="1" applyBorder="1" applyAlignment="1" applyProtection="1">
      <alignment horizontal="center" vertical="center"/>
      <protection hidden="1"/>
    </xf>
    <xf numFmtId="0" fontId="51" fillId="27" borderId="62" xfId="0" applyFont="1" applyFill="1" applyBorder="1" applyAlignment="1" applyProtection="1">
      <alignment horizontal="left" vertical="center"/>
      <protection hidden="1"/>
    </xf>
    <xf numFmtId="0" fontId="1" fillId="0" borderId="0" xfId="29" applyFont="1" applyBorder="1" applyAlignment="1" applyProtection="1">
      <alignment horizontal="left" vertical="center"/>
      <protection hidden="1"/>
    </xf>
    <xf numFmtId="0" fontId="33" fillId="28" borderId="43" xfId="0" applyFont="1" applyFill="1" applyBorder="1" applyAlignment="1" applyProtection="1">
      <alignment vertical="center" wrapText="1"/>
      <protection hidden="1"/>
    </xf>
    <xf numFmtId="0" fontId="34" fillId="0" borderId="64" xfId="0" applyFont="1" applyBorder="1" applyAlignment="1" applyProtection="1">
      <alignment horizontal="center" vertical="center"/>
      <protection hidden="1"/>
    </xf>
    <xf numFmtId="0" fontId="33" fillId="27" borderId="61" xfId="0" applyFont="1" applyFill="1" applyBorder="1" applyAlignment="1" applyProtection="1">
      <alignment vertical="center"/>
      <protection hidden="1"/>
    </xf>
    <xf numFmtId="0" fontId="34" fillId="27" borderId="69" xfId="0" applyFont="1" applyFill="1" applyBorder="1" applyAlignment="1" applyProtection="1">
      <alignment horizontal="left" vertical="center"/>
      <protection hidden="1"/>
    </xf>
    <xf numFmtId="0" fontId="34" fillId="27" borderId="56" xfId="0" quotePrefix="1" applyFont="1" applyFill="1" applyBorder="1" applyAlignment="1" applyProtection="1">
      <alignment horizontal="center" vertical="center"/>
      <protection hidden="1"/>
    </xf>
    <xf numFmtId="165" fontId="34" fillId="27" borderId="65" xfId="0" applyNumberFormat="1" applyFont="1" applyFill="1" applyBorder="1" applyAlignment="1" applyProtection="1">
      <alignment horizontal="center" vertical="center"/>
      <protection hidden="1"/>
    </xf>
    <xf numFmtId="0" fontId="33" fillId="27" borderId="50" xfId="0" applyFont="1" applyFill="1" applyBorder="1" applyAlignment="1" applyProtection="1">
      <alignment vertical="center"/>
      <protection hidden="1"/>
    </xf>
    <xf numFmtId="0" fontId="34" fillId="27" borderId="71" xfId="0" applyFont="1" applyFill="1" applyBorder="1" applyAlignment="1" applyProtection="1">
      <alignment horizontal="left" vertical="center"/>
      <protection hidden="1"/>
    </xf>
    <xf numFmtId="0" fontId="34" fillId="27" borderId="55" xfId="0" quotePrefix="1" applyFont="1" applyFill="1" applyBorder="1" applyAlignment="1" applyProtection="1">
      <alignment horizontal="center" vertical="center"/>
      <protection hidden="1"/>
    </xf>
    <xf numFmtId="165" fontId="34" fillId="27" borderId="76" xfId="0" applyNumberFormat="1" applyFont="1" applyFill="1" applyBorder="1" applyAlignment="1" applyProtection="1">
      <alignment horizontal="center" vertical="center"/>
      <protection hidden="1"/>
    </xf>
    <xf numFmtId="164" fontId="34" fillId="28" borderId="43" xfId="0" applyNumberFormat="1" applyFont="1" applyFill="1" applyBorder="1" applyAlignment="1" applyProtection="1">
      <alignment horizontal="center" vertical="center"/>
      <protection hidden="1"/>
    </xf>
    <xf numFmtId="0" fontId="34" fillId="0" borderId="27" xfId="39" applyFont="1" applyBorder="1" applyAlignment="1" applyProtection="1">
      <alignment horizontal="left" vertical="center"/>
      <protection hidden="1"/>
    </xf>
    <xf numFmtId="0" fontId="34" fillId="0" borderId="36" xfId="0" applyFont="1" applyBorder="1" applyAlignment="1" applyProtection="1">
      <alignment horizontal="center" vertical="center"/>
      <protection hidden="1"/>
    </xf>
    <xf numFmtId="0" fontId="34" fillId="0" borderId="25" xfId="0" applyFont="1" applyBorder="1" applyAlignment="1" applyProtection="1">
      <alignment horizontal="center" vertical="center"/>
      <protection hidden="1"/>
    </xf>
    <xf numFmtId="165" fontId="34" fillId="0" borderId="65" xfId="0" applyNumberFormat="1" applyFont="1" applyBorder="1" applyAlignment="1" applyProtection="1">
      <alignment horizontal="center" vertical="center"/>
      <protection hidden="1"/>
    </xf>
    <xf numFmtId="165" fontId="34" fillId="0" borderId="22" xfId="0" applyNumberFormat="1" applyFont="1" applyBorder="1" applyAlignment="1" applyProtection="1">
      <alignment horizontal="center" vertical="center"/>
      <protection hidden="1"/>
    </xf>
    <xf numFmtId="0" fontId="33" fillId="0" borderId="50" xfId="39" applyFont="1" applyBorder="1" applyAlignment="1" applyProtection="1">
      <alignment vertical="center"/>
      <protection hidden="1"/>
    </xf>
    <xf numFmtId="0" fontId="34" fillId="0" borderId="23" xfId="0" applyFont="1" applyBorder="1" applyAlignment="1" applyProtection="1">
      <alignment horizontal="center" vertical="center"/>
      <protection hidden="1"/>
    </xf>
    <xf numFmtId="165" fontId="34" fillId="0" borderId="76" xfId="0" applyNumberFormat="1" applyFont="1" applyBorder="1" applyAlignment="1" applyProtection="1">
      <alignment horizontal="center" vertical="center"/>
      <protection hidden="1"/>
    </xf>
    <xf numFmtId="0" fontId="56" fillId="0" borderId="61" xfId="39" applyFont="1" applyBorder="1" applyAlignment="1" applyProtection="1">
      <alignment horizontal="center" vertical="center"/>
      <protection hidden="1"/>
    </xf>
    <xf numFmtId="0" fontId="56" fillId="0" borderId="48" xfId="39" applyFont="1" applyBorder="1" applyAlignment="1" applyProtection="1">
      <alignment horizontal="center" vertical="center"/>
      <protection hidden="1"/>
    </xf>
    <xf numFmtId="0" fontId="33" fillId="0" borderId="33" xfId="39" applyFont="1" applyBorder="1" applyAlignment="1" applyProtection="1">
      <alignment vertical="center"/>
      <protection hidden="1"/>
    </xf>
    <xf numFmtId="0" fontId="51" fillId="0" borderId="33" xfId="39" applyFont="1" applyBorder="1" applyAlignment="1" applyProtection="1">
      <alignment horizontal="center" vertical="center"/>
      <protection hidden="1"/>
    </xf>
    <xf numFmtId="0" fontId="51" fillId="0" borderId="65" xfId="39" applyFont="1" applyBorder="1" applyAlignment="1" applyProtection="1">
      <alignment horizontal="center" vertical="center"/>
      <protection hidden="1"/>
    </xf>
    <xf numFmtId="0" fontId="51" fillId="0" borderId="76" xfId="39" applyFont="1" applyBorder="1" applyAlignment="1" applyProtection="1">
      <alignment horizontal="center" vertical="center"/>
      <protection hidden="1"/>
    </xf>
    <xf numFmtId="0" fontId="60" fillId="0" borderId="10" xfId="39" applyFont="1" applyBorder="1" applyAlignment="1" applyProtection="1">
      <alignment horizontal="center" vertical="center"/>
      <protection hidden="1"/>
    </xf>
    <xf numFmtId="0" fontId="60" fillId="0" borderId="29" xfId="39" applyFont="1" applyBorder="1" applyAlignment="1" applyProtection="1">
      <alignment horizontal="center" vertical="center"/>
      <protection hidden="1"/>
    </xf>
    <xf numFmtId="0" fontId="34" fillId="0" borderId="36" xfId="39" applyFont="1" applyBorder="1" applyAlignment="1" applyProtection="1">
      <alignment horizontal="center" vertical="center"/>
      <protection hidden="1"/>
    </xf>
    <xf numFmtId="0" fontId="60" fillId="0" borderId="36" xfId="39" applyFont="1" applyBorder="1" applyAlignment="1" applyProtection="1">
      <alignment horizontal="center" vertical="center"/>
      <protection hidden="1"/>
    </xf>
    <xf numFmtId="0" fontId="34" fillId="28" borderId="36" xfId="39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horizontal="left" vertical="center" wrapText="1"/>
      <protection hidden="1"/>
    </xf>
    <xf numFmtId="0" fontId="34" fillId="26" borderId="10" xfId="0" applyFont="1" applyFill="1" applyBorder="1" applyAlignment="1" applyProtection="1">
      <alignment vertical="center" wrapText="1"/>
      <protection hidden="1"/>
    </xf>
    <xf numFmtId="0" fontId="34" fillId="26" borderId="16" xfId="40" applyFont="1" applyFill="1" applyBorder="1" applyAlignment="1" applyProtection="1">
      <alignment horizontal="center" vertical="center"/>
      <protection hidden="1"/>
    </xf>
    <xf numFmtId="164" fontId="33" fillId="26" borderId="14" xfId="0" applyNumberFormat="1" applyFont="1" applyFill="1" applyBorder="1" applyAlignment="1" applyProtection="1">
      <alignment horizontal="center" vertical="center"/>
      <protection hidden="1"/>
    </xf>
    <xf numFmtId="0" fontId="51" fillId="0" borderId="29" xfId="39" applyFont="1" applyBorder="1" applyAlignment="1" applyProtection="1">
      <alignment horizontal="center" vertical="center"/>
      <protection hidden="1"/>
    </xf>
    <xf numFmtId="0" fontId="51" fillId="0" borderId="62" xfId="0" applyFont="1" applyBorder="1" applyAlignment="1" applyProtection="1">
      <alignment horizontal="center" vertical="center"/>
      <protection hidden="1"/>
    </xf>
    <xf numFmtId="0" fontId="51" fillId="0" borderId="77" xfId="0" applyFont="1" applyBorder="1" applyAlignment="1" applyProtection="1">
      <alignment horizontal="center" vertical="center"/>
      <protection hidden="1"/>
    </xf>
    <xf numFmtId="0" fontId="34" fillId="33" borderId="0" xfId="0" applyFont="1" applyFill="1" applyBorder="1" applyAlignment="1" applyProtection="1">
      <alignment horizontal="left" vertical="center"/>
      <protection hidden="1"/>
    </xf>
    <xf numFmtId="0" fontId="50" fillId="33" borderId="48" xfId="0" applyFont="1" applyFill="1" applyBorder="1" applyAlignment="1" applyProtection="1">
      <alignment vertical="center"/>
      <protection hidden="1"/>
    </xf>
    <xf numFmtId="0" fontId="34" fillId="31" borderId="75" xfId="0" applyFont="1" applyFill="1" applyBorder="1" applyAlignment="1" applyProtection="1">
      <alignment horizontal="center" vertical="center"/>
      <protection hidden="1"/>
    </xf>
    <xf numFmtId="164" fontId="33" fillId="31" borderId="75" xfId="0" applyNumberFormat="1" applyFont="1" applyFill="1" applyBorder="1" applyAlignment="1" applyProtection="1">
      <alignment horizontal="center" vertical="center"/>
      <protection hidden="1"/>
    </xf>
    <xf numFmtId="164" fontId="34" fillId="31" borderId="27" xfId="0" applyNumberFormat="1" applyFont="1" applyFill="1" applyBorder="1" applyAlignment="1" applyProtection="1">
      <alignment horizontal="center" vertical="center"/>
      <protection hidden="1"/>
    </xf>
    <xf numFmtId="164" fontId="34" fillId="35" borderId="42" xfId="0" applyNumberFormat="1" applyFont="1" applyFill="1" applyBorder="1" applyAlignment="1" applyProtection="1">
      <alignment horizontal="center" vertical="center"/>
      <protection hidden="1"/>
    </xf>
    <xf numFmtId="164" fontId="34" fillId="35" borderId="44" xfId="0" applyNumberFormat="1" applyFont="1" applyFill="1" applyBorder="1" applyAlignment="1" applyProtection="1">
      <alignment horizontal="center" vertical="center"/>
      <protection hidden="1"/>
    </xf>
    <xf numFmtId="164" fontId="34" fillId="35" borderId="11" xfId="0" applyNumberFormat="1" applyFont="1" applyFill="1" applyBorder="1" applyAlignment="1" applyProtection="1">
      <alignment horizontal="center" vertical="center"/>
      <protection hidden="1"/>
    </xf>
    <xf numFmtId="164" fontId="34" fillId="35" borderId="76" xfId="0" applyNumberFormat="1" applyFont="1" applyFill="1" applyBorder="1" applyAlignment="1" applyProtection="1">
      <alignment horizontal="center" vertical="center"/>
      <protection hidden="1"/>
    </xf>
    <xf numFmtId="0" fontId="33" fillId="29" borderId="80" xfId="0" applyFont="1" applyFill="1" applyBorder="1" applyAlignment="1" applyProtection="1">
      <alignment horizontal="center" vertical="center"/>
      <protection hidden="1"/>
    </xf>
    <xf numFmtId="164" fontId="34" fillId="29" borderId="33" xfId="0" applyNumberFormat="1" applyFont="1" applyFill="1" applyBorder="1" applyAlignment="1" applyProtection="1">
      <alignment horizontal="center" vertical="center"/>
      <protection hidden="1"/>
    </xf>
    <xf numFmtId="164" fontId="33" fillId="28" borderId="77" xfId="0" applyNumberFormat="1" applyFont="1" applyFill="1" applyBorder="1" applyAlignment="1" applyProtection="1">
      <alignment horizontal="center" vertical="center"/>
      <protection hidden="1"/>
    </xf>
    <xf numFmtId="164" fontId="34" fillId="0" borderId="28" xfId="0" applyNumberFormat="1" applyFont="1" applyBorder="1" applyAlignment="1" applyProtection="1">
      <alignment horizontal="center" vertical="center"/>
      <protection hidden="1"/>
    </xf>
    <xf numFmtId="164" fontId="34" fillId="0" borderId="32" xfId="0" applyNumberFormat="1" applyFont="1" applyBorder="1" applyAlignment="1" applyProtection="1">
      <alignment horizontal="center" vertical="center"/>
      <protection hidden="1"/>
    </xf>
    <xf numFmtId="0" fontId="51" fillId="0" borderId="42" xfId="0" applyFont="1" applyBorder="1" applyAlignment="1" applyProtection="1">
      <alignment horizontal="center" vertical="center"/>
      <protection hidden="1"/>
    </xf>
    <xf numFmtId="164" fontId="33" fillId="28" borderId="13" xfId="39" applyNumberFormat="1" applyFont="1" applyFill="1" applyBorder="1" applyAlignment="1" applyProtection="1">
      <alignment horizontal="center" vertical="center"/>
      <protection hidden="1"/>
    </xf>
    <xf numFmtId="164" fontId="33" fillId="28" borderId="41" xfId="39" applyNumberFormat="1" applyFont="1" applyFill="1" applyBorder="1" applyAlignment="1" applyProtection="1">
      <alignment horizontal="center" vertical="center"/>
      <protection hidden="1"/>
    </xf>
    <xf numFmtId="9" fontId="54" fillId="24" borderId="33" xfId="44" applyFont="1" applyFill="1" applyBorder="1" applyAlignment="1" applyProtection="1">
      <alignment horizontal="center" vertical="center"/>
      <protection hidden="1"/>
    </xf>
    <xf numFmtId="0" fontId="34" fillId="28" borderId="33" xfId="39" applyFont="1" applyFill="1" applyBorder="1" applyAlignment="1" applyProtection="1">
      <alignment vertical="center"/>
      <protection hidden="1"/>
    </xf>
    <xf numFmtId="0" fontId="33" fillId="35" borderId="80" xfId="0" applyFont="1" applyFill="1" applyBorder="1" applyAlignment="1" applyProtection="1">
      <alignment vertical="center"/>
      <protection hidden="1"/>
    </xf>
    <xf numFmtId="0" fontId="34" fillId="35" borderId="69" xfId="0" applyFont="1" applyFill="1" applyBorder="1" applyAlignment="1" applyProtection="1">
      <alignment horizontal="center" vertical="center"/>
      <protection hidden="1"/>
    </xf>
    <xf numFmtId="164" fontId="33" fillId="35" borderId="41" xfId="0" applyNumberFormat="1" applyFont="1" applyFill="1" applyBorder="1" applyAlignment="1" applyProtection="1">
      <alignment horizontal="center" vertical="center"/>
      <protection hidden="1"/>
    </xf>
    <xf numFmtId="0" fontId="33" fillId="35" borderId="57" xfId="0" applyFont="1" applyFill="1" applyBorder="1" applyAlignment="1" applyProtection="1">
      <alignment vertical="center"/>
      <protection hidden="1"/>
    </xf>
    <xf numFmtId="0" fontId="34" fillId="35" borderId="70" xfId="0" applyFont="1" applyFill="1" applyBorder="1" applyAlignment="1" applyProtection="1">
      <alignment horizontal="center" vertical="center"/>
      <protection hidden="1"/>
    </xf>
    <xf numFmtId="164" fontId="33" fillId="35" borderId="14" xfId="0" applyNumberFormat="1" applyFont="1" applyFill="1" applyBorder="1" applyAlignment="1" applyProtection="1">
      <alignment horizontal="center" vertical="center"/>
      <protection hidden="1"/>
    </xf>
    <xf numFmtId="0" fontId="33" fillId="35" borderId="77" xfId="0" applyFont="1" applyFill="1" applyBorder="1" applyAlignment="1" applyProtection="1">
      <alignment horizontal="left" vertical="center"/>
      <protection hidden="1"/>
    </xf>
    <xf numFmtId="0" fontId="33" fillId="35" borderId="64" xfId="0" applyFont="1" applyFill="1" applyBorder="1" applyAlignment="1" applyProtection="1">
      <alignment vertical="center"/>
      <protection hidden="1"/>
    </xf>
    <xf numFmtId="0" fontId="33" fillId="35" borderId="78" xfId="0" applyFont="1" applyFill="1" applyBorder="1" applyAlignment="1" applyProtection="1">
      <alignment horizontal="left" vertical="center"/>
      <protection hidden="1"/>
    </xf>
    <xf numFmtId="0" fontId="34" fillId="35" borderId="71" xfId="0" applyFont="1" applyFill="1" applyBorder="1" applyAlignment="1" applyProtection="1">
      <alignment horizontal="center" vertical="center"/>
      <protection hidden="1"/>
    </xf>
    <xf numFmtId="164" fontId="33" fillId="35" borderId="15" xfId="0" applyNumberFormat="1" applyFont="1" applyFill="1" applyBorder="1" applyAlignment="1" applyProtection="1">
      <alignment horizontal="center" vertical="center"/>
      <protection hidden="1"/>
    </xf>
    <xf numFmtId="0" fontId="51" fillId="35" borderId="62" xfId="0" applyFont="1" applyFill="1" applyBorder="1" applyAlignment="1" applyProtection="1">
      <alignment horizontal="center" vertical="center"/>
      <protection hidden="1"/>
    </xf>
    <xf numFmtId="0" fontId="33" fillId="27" borderId="58" xfId="0" applyFont="1" applyFill="1" applyBorder="1" applyAlignment="1" applyProtection="1">
      <alignment vertical="center"/>
      <protection hidden="1"/>
    </xf>
    <xf numFmtId="0" fontId="34" fillId="27" borderId="12" xfId="0" applyFont="1" applyFill="1" applyBorder="1" applyAlignment="1" applyProtection="1">
      <alignment horizontal="center" vertical="center"/>
      <protection hidden="1"/>
    </xf>
    <xf numFmtId="164" fontId="33" fillId="27" borderId="12" xfId="0" applyNumberFormat="1" applyFont="1" applyFill="1" applyBorder="1" applyAlignment="1" applyProtection="1">
      <alignment horizontal="center" vertical="center"/>
      <protection hidden="1"/>
    </xf>
    <xf numFmtId="164" fontId="34" fillId="27" borderId="45" xfId="0" applyNumberFormat="1" applyFont="1" applyFill="1" applyBorder="1" applyAlignment="1" applyProtection="1">
      <alignment horizontal="center" vertical="center"/>
      <protection hidden="1"/>
    </xf>
    <xf numFmtId="164" fontId="34" fillId="27" borderId="34" xfId="0" applyNumberFormat="1" applyFont="1" applyFill="1" applyBorder="1" applyAlignment="1" applyProtection="1">
      <alignment horizontal="center" vertical="center"/>
      <protection hidden="1"/>
    </xf>
    <xf numFmtId="164" fontId="34" fillId="27" borderId="38" xfId="0" applyNumberFormat="1" applyFont="1" applyFill="1" applyBorder="1" applyAlignment="1" applyProtection="1">
      <alignment horizontal="center" vertical="center"/>
      <protection hidden="1"/>
    </xf>
    <xf numFmtId="0" fontId="56" fillId="0" borderId="10" xfId="40" applyFont="1" applyBorder="1" applyAlignment="1" applyProtection="1">
      <alignment horizontal="center" vertical="center" wrapText="1"/>
      <protection hidden="1"/>
    </xf>
    <xf numFmtId="0" fontId="34" fillId="0" borderId="62" xfId="0" applyFont="1" applyBorder="1" applyAlignment="1" applyProtection="1">
      <alignment horizontal="center" vertical="center"/>
      <protection hidden="1"/>
    </xf>
    <xf numFmtId="0" fontId="37" fillId="24" borderId="49" xfId="0" applyFont="1" applyFill="1" applyBorder="1" applyAlignment="1" applyProtection="1">
      <alignment horizontal="center" vertical="center"/>
      <protection hidden="1"/>
    </xf>
    <xf numFmtId="0" fontId="37" fillId="24" borderId="0" xfId="0" applyFont="1" applyFill="1" applyBorder="1" applyAlignment="1" applyProtection="1">
      <alignment horizontal="center" vertical="center"/>
      <protection hidden="1"/>
    </xf>
    <xf numFmtId="49" fontId="34" fillId="0" borderId="10" xfId="0" applyNumberFormat="1" applyFont="1" applyBorder="1" applyAlignment="1" applyProtection="1">
      <alignment horizontal="center" vertical="center"/>
      <protection hidden="1"/>
    </xf>
    <xf numFmtId="164" fontId="33" fillId="0" borderId="10" xfId="0" applyNumberFormat="1" applyFont="1" applyBorder="1" applyAlignment="1" applyProtection="1">
      <alignment horizontal="center" vertical="center"/>
      <protection hidden="1"/>
    </xf>
    <xf numFmtId="0" fontId="33" fillId="27" borderId="57" xfId="0" applyFont="1" applyFill="1" applyBorder="1" applyAlignment="1" applyProtection="1">
      <alignment horizontal="left" vertical="center"/>
      <protection hidden="1"/>
    </xf>
    <xf numFmtId="0" fontId="33" fillId="28" borderId="61" xfId="39" applyFont="1" applyFill="1" applyBorder="1" applyAlignment="1" applyProtection="1">
      <alignment horizontal="left" vertical="center"/>
      <protection hidden="1"/>
    </xf>
    <xf numFmtId="0" fontId="34" fillId="0" borderId="17" xfId="39" applyFont="1" applyBorder="1" applyAlignment="1" applyProtection="1">
      <alignment horizontal="left" vertical="center" wrapText="1"/>
      <protection hidden="1"/>
    </xf>
    <xf numFmtId="164" fontId="33" fillId="0" borderId="62" xfId="39" applyNumberFormat="1" applyFont="1" applyBorder="1" applyAlignment="1" applyProtection="1">
      <alignment horizontal="center" vertical="center"/>
      <protection hidden="1"/>
    </xf>
    <xf numFmtId="0" fontId="0" fillId="0" borderId="73" xfId="0" applyBorder="1" applyAlignment="1">
      <alignment vertical="center"/>
    </xf>
    <xf numFmtId="9" fontId="33" fillId="32" borderId="10" xfId="39" applyNumberFormat="1" applyFont="1" applyFill="1" applyBorder="1" applyAlignment="1" applyProtection="1">
      <alignment horizontal="center" vertical="center"/>
      <protection hidden="1"/>
    </xf>
    <xf numFmtId="9" fontId="46" fillId="32" borderId="66" xfId="39" applyNumberFormat="1" applyFont="1" applyFill="1" applyBorder="1" applyAlignment="1" applyProtection="1">
      <alignment horizontal="center" vertical="center"/>
      <protection hidden="1"/>
    </xf>
    <xf numFmtId="9" fontId="46" fillId="29" borderId="10" xfId="39" applyNumberFormat="1" applyFont="1" applyFill="1" applyBorder="1" applyAlignment="1" applyProtection="1">
      <alignment horizontal="center" vertical="center"/>
      <protection hidden="1"/>
    </xf>
    <xf numFmtId="9" fontId="46" fillId="29" borderId="43" xfId="39" applyNumberFormat="1" applyFont="1" applyFill="1" applyBorder="1" applyAlignment="1" applyProtection="1">
      <alignment horizontal="center" vertical="center"/>
      <protection hidden="1"/>
    </xf>
    <xf numFmtId="9" fontId="33" fillId="32" borderId="43" xfId="39" applyNumberFormat="1" applyFont="1" applyFill="1" applyBorder="1" applyAlignment="1" applyProtection="1">
      <alignment horizontal="center" vertical="center"/>
      <protection hidden="1"/>
    </xf>
    <xf numFmtId="0" fontId="33" fillId="29" borderId="62" xfId="0" applyFont="1" applyFill="1" applyBorder="1" applyAlignment="1" applyProtection="1">
      <alignment horizontal="center" vertical="center"/>
      <protection hidden="1"/>
    </xf>
    <xf numFmtId="164" fontId="33" fillId="29" borderId="62" xfId="39" applyNumberFormat="1" applyFont="1" applyFill="1" applyBorder="1" applyAlignment="1" applyProtection="1">
      <alignment horizontal="center" vertical="center"/>
      <protection hidden="1"/>
    </xf>
    <xf numFmtId="164" fontId="33" fillId="29" borderId="47" xfId="39" applyNumberFormat="1" applyFont="1" applyFill="1" applyBorder="1" applyAlignment="1" applyProtection="1">
      <alignment horizontal="center" vertical="center"/>
      <protection hidden="1"/>
    </xf>
    <xf numFmtId="164" fontId="33" fillId="29" borderId="30" xfId="39" applyNumberFormat="1" applyFont="1" applyFill="1" applyBorder="1" applyAlignment="1" applyProtection="1">
      <alignment horizontal="center" vertical="center"/>
      <protection hidden="1"/>
    </xf>
    <xf numFmtId="0" fontId="33" fillId="29" borderId="78" xfId="0" applyFont="1" applyFill="1" applyBorder="1" applyAlignment="1" applyProtection="1">
      <alignment horizontal="center" vertical="center"/>
      <protection hidden="1"/>
    </xf>
    <xf numFmtId="164" fontId="33" fillId="29" borderId="78" xfId="39" applyNumberFormat="1" applyFont="1" applyFill="1" applyBorder="1" applyAlignment="1" applyProtection="1">
      <alignment horizontal="center" vertical="center"/>
      <protection hidden="1"/>
    </xf>
    <xf numFmtId="164" fontId="33" fillId="29" borderId="46" xfId="39" applyNumberFormat="1" applyFont="1" applyFill="1" applyBorder="1" applyAlignment="1" applyProtection="1">
      <alignment horizontal="center" vertical="center"/>
      <protection hidden="1"/>
    </xf>
    <xf numFmtId="164" fontId="33" fillId="29" borderId="31" xfId="39" applyNumberFormat="1" applyFont="1" applyFill="1" applyBorder="1" applyAlignment="1" applyProtection="1">
      <alignment horizontal="center" vertical="center"/>
      <protection hidden="1"/>
    </xf>
    <xf numFmtId="0" fontId="34" fillId="28" borderId="25" xfId="39" applyFont="1" applyFill="1" applyBorder="1" applyAlignment="1" applyProtection="1">
      <alignment horizontal="center" vertical="center"/>
      <protection hidden="1"/>
    </xf>
    <xf numFmtId="0" fontId="34" fillId="28" borderId="23" xfId="39" applyFont="1" applyFill="1" applyBorder="1" applyAlignment="1" applyProtection="1">
      <alignment horizontal="left" vertical="center"/>
      <protection hidden="1"/>
    </xf>
    <xf numFmtId="164" fontId="33" fillId="28" borderId="15" xfId="39" applyNumberFormat="1" applyFont="1" applyFill="1" applyBorder="1" applyAlignment="1" applyProtection="1">
      <alignment horizontal="center" vertical="center"/>
      <protection hidden="1"/>
    </xf>
    <xf numFmtId="0" fontId="33" fillId="27" borderId="80" xfId="0" applyFont="1" applyFill="1" applyBorder="1" applyAlignment="1" applyProtection="1">
      <alignment horizontal="center" vertical="center"/>
      <protection hidden="1"/>
    </xf>
    <xf numFmtId="0" fontId="33" fillId="27" borderId="64" xfId="0" applyFont="1" applyFill="1" applyBorder="1" applyAlignment="1" applyProtection="1">
      <alignment horizontal="center" vertical="center"/>
      <protection hidden="1"/>
    </xf>
    <xf numFmtId="0" fontId="34" fillId="27" borderId="80" xfId="0" applyFont="1" applyFill="1" applyBorder="1" applyAlignment="1" applyProtection="1">
      <alignment horizontal="center" vertical="center"/>
      <protection hidden="1"/>
    </xf>
    <xf numFmtId="0" fontId="34" fillId="27" borderId="57" xfId="0" applyFont="1" applyFill="1" applyBorder="1" applyAlignment="1" applyProtection="1">
      <alignment horizontal="center" vertical="center"/>
      <protection hidden="1"/>
    </xf>
    <xf numFmtId="0" fontId="51" fillId="27" borderId="58" xfId="0" applyFont="1" applyFill="1" applyBorder="1" applyAlignment="1" applyProtection="1">
      <alignment horizontal="center" vertical="center"/>
      <protection hidden="1"/>
    </xf>
    <xf numFmtId="0" fontId="34" fillId="0" borderId="77" xfId="0" applyFont="1" applyBorder="1" applyAlignment="1" applyProtection="1">
      <alignment horizontal="center" vertical="center"/>
      <protection hidden="1"/>
    </xf>
    <xf numFmtId="2" fontId="37" fillId="24" borderId="32" xfId="0" applyNumberFormat="1" applyFont="1" applyFill="1" applyBorder="1" applyAlignment="1" applyProtection="1">
      <alignment horizontal="center" vertical="center"/>
      <protection hidden="1"/>
    </xf>
    <xf numFmtId="0" fontId="37" fillId="24" borderId="39" xfId="0" applyFont="1" applyFill="1" applyBorder="1" applyAlignment="1" applyProtection="1">
      <alignment horizontal="center" vertical="center"/>
      <protection hidden="1"/>
    </xf>
    <xf numFmtId="0" fontId="47" fillId="25" borderId="51" xfId="0" applyFont="1" applyFill="1" applyBorder="1" applyAlignment="1" applyProtection="1">
      <alignment horizontal="center" vertical="center"/>
      <protection hidden="1"/>
    </xf>
    <xf numFmtId="164" fontId="47" fillId="25" borderId="78" xfId="39" applyNumberFormat="1" applyFont="1" applyFill="1" applyBorder="1" applyAlignment="1" applyProtection="1">
      <alignment horizontal="center" vertical="center"/>
      <protection hidden="1"/>
    </xf>
    <xf numFmtId="9" fontId="47" fillId="25" borderId="82" xfId="39" applyNumberFormat="1" applyFont="1" applyFill="1" applyBorder="1" applyAlignment="1" applyProtection="1">
      <alignment horizontal="center" vertical="center"/>
      <protection hidden="1"/>
    </xf>
    <xf numFmtId="0" fontId="56" fillId="0" borderId="42" xfId="39" applyFont="1" applyBorder="1" applyAlignment="1" applyProtection="1">
      <alignment horizontal="center" vertical="center"/>
      <protection hidden="1"/>
    </xf>
    <xf numFmtId="0" fontId="33" fillId="0" borderId="48" xfId="39" applyFont="1" applyBorder="1" applyAlignment="1" applyProtection="1">
      <alignment vertical="center"/>
      <protection hidden="1"/>
    </xf>
    <xf numFmtId="0" fontId="56" fillId="0" borderId="47" xfId="39" applyFont="1" applyBorder="1" applyAlignment="1" applyProtection="1">
      <alignment horizontal="center" vertical="center"/>
      <protection hidden="1"/>
    </xf>
    <xf numFmtId="0" fontId="51" fillId="0" borderId="47" xfId="39" applyFont="1" applyBorder="1" applyAlignment="1" applyProtection="1">
      <alignment horizontal="center" vertical="center"/>
      <protection hidden="1"/>
    </xf>
    <xf numFmtId="2" fontId="33" fillId="0" borderId="46" xfId="39" applyNumberFormat="1" applyFont="1" applyBorder="1" applyAlignment="1" applyProtection="1">
      <alignment horizontal="center" vertical="center" wrapText="1"/>
      <protection hidden="1"/>
    </xf>
    <xf numFmtId="0" fontId="33" fillId="0" borderId="43" xfId="39" applyFont="1" applyBorder="1" applyAlignment="1" applyProtection="1">
      <alignment horizontal="left" vertical="center"/>
      <protection hidden="1"/>
    </xf>
    <xf numFmtId="0" fontId="51" fillId="0" borderId="43" xfId="39" applyFont="1" applyBorder="1" applyAlignment="1" applyProtection="1">
      <alignment horizontal="center" vertical="center"/>
      <protection hidden="1"/>
    </xf>
    <xf numFmtId="0" fontId="51" fillId="0" borderId="44" xfId="39" applyFont="1" applyBorder="1" applyAlignment="1" applyProtection="1">
      <alignment horizontal="center" vertical="center"/>
      <protection hidden="1"/>
    </xf>
    <xf numFmtId="0" fontId="60" fillId="0" borderId="11" xfId="39" applyFont="1" applyBorder="1" applyAlignment="1" applyProtection="1">
      <alignment horizontal="center" vertical="center"/>
      <protection hidden="1"/>
    </xf>
    <xf numFmtId="0" fontId="34" fillId="0" borderId="69" xfId="0" applyFont="1" applyBorder="1" applyAlignment="1" applyProtection="1">
      <alignment horizontal="center" vertical="center"/>
      <protection hidden="1"/>
    </xf>
    <xf numFmtId="0" fontId="34" fillId="0" borderId="70" xfId="0" applyFont="1" applyBorder="1" applyAlignment="1" applyProtection="1">
      <alignment horizontal="center" vertical="center"/>
      <protection hidden="1"/>
    </xf>
    <xf numFmtId="0" fontId="34" fillId="0" borderId="71" xfId="0" applyFont="1" applyBorder="1" applyAlignment="1" applyProtection="1">
      <alignment horizontal="center" vertical="center"/>
      <protection hidden="1"/>
    </xf>
    <xf numFmtId="0" fontId="51" fillId="28" borderId="62" xfId="0" applyFont="1" applyFill="1" applyBorder="1" applyAlignment="1" applyProtection="1">
      <alignment horizontal="center" vertical="center"/>
      <protection hidden="1"/>
    </xf>
    <xf numFmtId="0" fontId="33" fillId="28" borderId="80" xfId="0" applyFont="1" applyFill="1" applyBorder="1" applyAlignment="1" applyProtection="1">
      <alignment horizontal="center" vertical="center"/>
      <protection hidden="1"/>
    </xf>
    <xf numFmtId="0" fontId="33" fillId="28" borderId="57" xfId="0" applyFont="1" applyFill="1" applyBorder="1" applyAlignment="1" applyProtection="1">
      <alignment horizontal="center" vertical="center"/>
      <protection hidden="1"/>
    </xf>
    <xf numFmtId="0" fontId="33" fillId="28" borderId="62" xfId="0" applyFont="1" applyFill="1" applyBorder="1" applyAlignment="1" applyProtection="1">
      <alignment horizontal="left" vertical="center"/>
      <protection hidden="1"/>
    </xf>
    <xf numFmtId="0" fontId="33" fillId="28" borderId="20" xfId="0" applyFont="1" applyFill="1" applyBorder="1" applyAlignment="1" applyProtection="1">
      <alignment horizontal="left" vertical="center"/>
      <protection hidden="1"/>
    </xf>
    <xf numFmtId="0" fontId="33" fillId="28" borderId="22" xfId="0" applyFont="1" applyFill="1" applyBorder="1" applyAlignment="1" applyProtection="1">
      <alignment horizontal="left" vertical="center"/>
      <protection hidden="1"/>
    </xf>
    <xf numFmtId="0" fontId="33" fillId="28" borderId="24" xfId="0" applyFont="1" applyFill="1" applyBorder="1" applyAlignment="1" applyProtection="1">
      <alignment horizontal="left" vertical="center" wrapText="1" shrinkToFit="1"/>
      <protection hidden="1"/>
    </xf>
    <xf numFmtId="0" fontId="33" fillId="27" borderId="77" xfId="0" applyFont="1" applyFill="1" applyBorder="1" applyAlignment="1" applyProtection="1">
      <alignment horizontal="left" vertical="center"/>
      <protection hidden="1"/>
    </xf>
    <xf numFmtId="164" fontId="34" fillId="28" borderId="10" xfId="0" applyNumberFormat="1" applyFont="1" applyFill="1" applyBorder="1" applyAlignment="1" applyProtection="1">
      <alignment horizontal="center" vertical="center"/>
      <protection hidden="1"/>
    </xf>
    <xf numFmtId="0" fontId="34" fillId="28" borderId="16" xfId="0" applyFont="1" applyFill="1" applyBorder="1" applyAlignment="1" applyProtection="1">
      <alignment horizontal="left" vertical="center"/>
      <protection hidden="1"/>
    </xf>
    <xf numFmtId="164" fontId="34" fillId="28" borderId="33" xfId="0" applyNumberFormat="1" applyFont="1" applyFill="1" applyBorder="1" applyAlignment="1" applyProtection="1">
      <alignment horizontal="center" vertical="center"/>
      <protection hidden="1"/>
    </xf>
    <xf numFmtId="164" fontId="33" fillId="27" borderId="75" xfId="0" applyNumberFormat="1" applyFont="1" applyFill="1" applyBorder="1" applyAlignment="1" applyProtection="1">
      <alignment horizontal="center" vertical="center"/>
      <protection hidden="1"/>
    </xf>
    <xf numFmtId="164" fontId="34" fillId="27" borderId="47" xfId="0" applyNumberFormat="1" applyFont="1" applyFill="1" applyBorder="1" applyAlignment="1" applyProtection="1">
      <alignment horizontal="center" vertical="center"/>
      <protection hidden="1"/>
    </xf>
    <xf numFmtId="164" fontId="34" fillId="27" borderId="30" xfId="0" applyNumberFormat="1" applyFont="1" applyFill="1" applyBorder="1" applyAlignment="1" applyProtection="1">
      <alignment horizontal="center" vertical="center"/>
      <protection hidden="1"/>
    </xf>
    <xf numFmtId="0" fontId="33" fillId="29" borderId="80" xfId="0" applyFont="1" applyFill="1" applyBorder="1" applyAlignment="1" applyProtection="1">
      <alignment horizontal="left" vertical="center"/>
      <protection hidden="1"/>
    </xf>
    <xf numFmtId="0" fontId="34" fillId="0" borderId="18" xfId="0" applyFont="1" applyBorder="1" applyAlignment="1" applyProtection="1">
      <alignment vertical="center"/>
      <protection hidden="1"/>
    </xf>
    <xf numFmtId="0" fontId="34" fillId="0" borderId="26" xfId="0" applyFont="1" applyBorder="1" applyAlignment="1" applyProtection="1">
      <alignment vertical="center"/>
      <protection hidden="1"/>
    </xf>
    <xf numFmtId="0" fontId="34" fillId="27" borderId="36" xfId="0" applyFont="1" applyFill="1" applyBorder="1" applyAlignment="1" applyProtection="1">
      <alignment vertical="center"/>
      <protection hidden="1"/>
    </xf>
    <xf numFmtId="0" fontId="34" fillId="27" borderId="16" xfId="0" applyFont="1" applyFill="1" applyBorder="1" applyAlignment="1" applyProtection="1">
      <alignment vertical="center"/>
      <protection hidden="1"/>
    </xf>
    <xf numFmtId="0" fontId="34" fillId="27" borderId="37" xfId="0" applyFont="1" applyFill="1" applyBorder="1" applyAlignment="1" applyProtection="1">
      <alignment vertical="center"/>
      <protection hidden="1"/>
    </xf>
    <xf numFmtId="0" fontId="34" fillId="27" borderId="18" xfId="0" applyFont="1" applyFill="1" applyBorder="1" applyAlignment="1" applyProtection="1">
      <alignment vertical="center"/>
      <protection hidden="1"/>
    </xf>
    <xf numFmtId="0" fontId="34" fillId="27" borderId="26" xfId="0" applyFont="1" applyFill="1" applyBorder="1" applyAlignment="1" applyProtection="1">
      <alignment vertical="center"/>
      <protection hidden="1"/>
    </xf>
    <xf numFmtId="0" fontId="60" fillId="0" borderId="57" xfId="0" applyFont="1" applyBorder="1" applyAlignment="1" applyProtection="1">
      <alignment horizontal="left" vertical="center"/>
      <protection hidden="1"/>
    </xf>
    <xf numFmtId="0" fontId="34" fillId="0" borderId="18" xfId="0" applyFont="1" applyBorder="1" applyAlignment="1" applyProtection="1">
      <alignment horizontal="left" vertical="center"/>
      <protection hidden="1"/>
    </xf>
    <xf numFmtId="0" fontId="34" fillId="0" borderId="26" xfId="0" applyFont="1" applyBorder="1" applyAlignment="1" applyProtection="1">
      <alignment horizontal="left" vertical="center"/>
      <protection hidden="1"/>
    </xf>
    <xf numFmtId="0" fontId="34" fillId="0" borderId="64" xfId="0" applyFont="1" applyBorder="1" applyAlignment="1" applyProtection="1">
      <alignment horizontal="left" vertical="center"/>
      <protection hidden="1"/>
    </xf>
    <xf numFmtId="0" fontId="45" fillId="29" borderId="12" xfId="0" applyFont="1" applyFill="1" applyBorder="1" applyAlignment="1" applyProtection="1">
      <alignment horizontal="center" vertical="center"/>
      <protection hidden="1"/>
    </xf>
    <xf numFmtId="0" fontId="48" fillId="0" borderId="41" xfId="0" applyFont="1" applyBorder="1" applyAlignment="1" applyProtection="1">
      <alignment horizontal="center" vertical="center"/>
      <protection hidden="1"/>
    </xf>
    <xf numFmtId="0" fontId="48" fillId="0" borderId="15" xfId="0" applyFont="1" applyBorder="1" applyAlignment="1" applyProtection="1">
      <alignment horizontal="center" vertical="center"/>
      <protection hidden="1"/>
    </xf>
    <xf numFmtId="0" fontId="48" fillId="27" borderId="13" xfId="0" applyFont="1" applyFill="1" applyBorder="1" applyAlignment="1" applyProtection="1">
      <alignment horizontal="center" vertical="center"/>
      <protection hidden="1"/>
    </xf>
    <xf numFmtId="0" fontId="48" fillId="27" borderId="14" xfId="0" applyFont="1" applyFill="1" applyBorder="1" applyAlignment="1" applyProtection="1">
      <alignment horizontal="center" vertical="center"/>
      <protection hidden="1"/>
    </xf>
    <xf numFmtId="0" fontId="48" fillId="27" borderId="75" xfId="0" applyFont="1" applyFill="1" applyBorder="1" applyAlignment="1" applyProtection="1">
      <alignment horizontal="center" vertical="center"/>
      <protection hidden="1"/>
    </xf>
    <xf numFmtId="0" fontId="33" fillId="0" borderId="41" xfId="0" applyFont="1" applyBorder="1" applyAlignment="1" applyProtection="1">
      <alignment horizontal="center" vertical="center"/>
      <protection hidden="1"/>
    </xf>
    <xf numFmtId="0" fontId="33" fillId="0" borderId="15" xfId="0" applyFont="1" applyBorder="1" applyAlignment="1" applyProtection="1">
      <alignment horizontal="center" vertical="center"/>
      <protection hidden="1"/>
    </xf>
    <xf numFmtId="0" fontId="33" fillId="27" borderId="41" xfId="0" applyFont="1" applyFill="1" applyBorder="1" applyAlignment="1" applyProtection="1">
      <alignment horizontal="center" vertical="center"/>
      <protection hidden="1"/>
    </xf>
    <xf numFmtId="0" fontId="33" fillId="27" borderId="15" xfId="0" applyFont="1" applyFill="1" applyBorder="1" applyAlignment="1" applyProtection="1">
      <alignment horizontal="center" vertical="center"/>
      <protection hidden="1"/>
    </xf>
    <xf numFmtId="0" fontId="48" fillId="0" borderId="78" xfId="0" applyFont="1" applyBorder="1" applyAlignment="1" applyProtection="1">
      <alignment horizontal="center" vertical="center"/>
      <protection hidden="1"/>
    </xf>
    <xf numFmtId="0" fontId="33" fillId="0" borderId="78" xfId="0" applyFont="1" applyBorder="1" applyAlignment="1" applyProtection="1">
      <alignment vertical="center"/>
      <protection hidden="1"/>
    </xf>
    <xf numFmtId="0" fontId="34" fillId="0" borderId="67" xfId="0" applyFont="1" applyBorder="1" applyAlignment="1" applyProtection="1">
      <alignment horizontal="left" vertical="center"/>
      <protection hidden="1"/>
    </xf>
    <xf numFmtId="0" fontId="45" fillId="0" borderId="53" xfId="0" applyFont="1" applyBorder="1" applyAlignment="1" applyProtection="1">
      <alignment horizontal="left" vertical="center"/>
      <protection hidden="1"/>
    </xf>
    <xf numFmtId="0" fontId="33" fillId="28" borderId="62" xfId="0" applyFont="1" applyFill="1" applyBorder="1" applyAlignment="1" applyProtection="1">
      <alignment horizontal="center" vertical="center"/>
      <protection hidden="1"/>
    </xf>
    <xf numFmtId="0" fontId="50" fillId="28" borderId="77" xfId="0" applyFont="1" applyFill="1" applyBorder="1" applyAlignment="1" applyProtection="1">
      <alignment horizontal="center" vertical="center"/>
      <protection hidden="1"/>
    </xf>
    <xf numFmtId="0" fontId="33" fillId="28" borderId="78" xfId="0" applyFont="1" applyFill="1" applyBorder="1" applyAlignment="1" applyProtection="1">
      <alignment vertical="center"/>
      <protection hidden="1"/>
    </xf>
    <xf numFmtId="0" fontId="33" fillId="28" borderId="77" xfId="0" applyFont="1" applyFill="1" applyBorder="1" applyAlignment="1" applyProtection="1">
      <alignment vertical="top" wrapText="1"/>
      <protection hidden="1"/>
    </xf>
    <xf numFmtId="0" fontId="33" fillId="28" borderId="78" xfId="0" applyFont="1" applyFill="1" applyBorder="1" applyAlignment="1" applyProtection="1">
      <alignment vertical="top" wrapText="1"/>
      <protection hidden="1"/>
    </xf>
    <xf numFmtId="166" fontId="38" fillId="28" borderId="0" xfId="0" applyNumberFormat="1" applyFont="1" applyFill="1" applyAlignment="1" applyProtection="1">
      <alignment horizontal="center" vertical="center"/>
      <protection hidden="1"/>
    </xf>
    <xf numFmtId="0" fontId="33" fillId="27" borderId="12" xfId="0" applyFont="1" applyFill="1" applyBorder="1" applyAlignment="1" applyProtection="1">
      <alignment horizontal="left" vertical="center"/>
      <protection hidden="1"/>
    </xf>
    <xf numFmtId="0" fontId="34" fillId="27" borderId="59" xfId="0" applyFont="1" applyFill="1" applyBorder="1" applyAlignment="1" applyProtection="1">
      <alignment horizontal="center" vertical="center"/>
      <protection hidden="1"/>
    </xf>
    <xf numFmtId="0" fontId="34" fillId="27" borderId="52" xfId="0" applyFont="1" applyFill="1" applyBorder="1" applyAlignment="1" applyProtection="1">
      <alignment horizontal="center" vertical="center"/>
      <protection hidden="1"/>
    </xf>
    <xf numFmtId="164" fontId="33" fillId="27" borderId="78" xfId="0" applyNumberFormat="1" applyFont="1" applyFill="1" applyBorder="1" applyAlignment="1" applyProtection="1">
      <alignment horizontal="center" vertical="center"/>
      <protection hidden="1"/>
    </xf>
    <xf numFmtId="164" fontId="34" fillId="27" borderId="50" xfId="0" applyNumberFormat="1" applyFont="1" applyFill="1" applyBorder="1" applyAlignment="1" applyProtection="1">
      <alignment horizontal="center" vertical="center"/>
      <protection hidden="1"/>
    </xf>
    <xf numFmtId="164" fontId="34" fillId="27" borderId="82" xfId="0" applyNumberFormat="1" applyFont="1" applyFill="1" applyBorder="1" applyAlignment="1" applyProtection="1">
      <alignment horizontal="center" vertical="center"/>
      <protection hidden="1"/>
    </xf>
    <xf numFmtId="0" fontId="56" fillId="29" borderId="18" xfId="0" applyFont="1" applyFill="1" applyBorder="1" applyAlignment="1" applyProtection="1">
      <alignment horizontal="center" vertical="center"/>
      <protection hidden="1"/>
    </xf>
    <xf numFmtId="0" fontId="33" fillId="28" borderId="62" xfId="0" applyFont="1" applyFill="1" applyBorder="1" applyAlignment="1" applyProtection="1">
      <alignment horizontal="center" vertical="top" wrapText="1"/>
      <protection hidden="1"/>
    </xf>
    <xf numFmtId="0" fontId="59" fillId="28" borderId="77" xfId="0" applyFont="1" applyFill="1" applyBorder="1" applyAlignment="1" applyProtection="1">
      <alignment horizontal="center" vertical="top" wrapText="1"/>
      <protection hidden="1"/>
    </xf>
    <xf numFmtId="0" fontId="34" fillId="28" borderId="56" xfId="0" applyFont="1" applyFill="1" applyBorder="1" applyAlignment="1" applyProtection="1">
      <alignment horizontal="center" vertical="center"/>
      <protection hidden="1"/>
    </xf>
    <xf numFmtId="0" fontId="34" fillId="28" borderId="40" xfId="0" applyFont="1" applyFill="1" applyBorder="1" applyAlignment="1" applyProtection="1">
      <alignment horizontal="center" vertical="center"/>
      <protection hidden="1"/>
    </xf>
    <xf numFmtId="0" fontId="34" fillId="28" borderId="55" xfId="0" applyFont="1" applyFill="1" applyBorder="1" applyAlignment="1" applyProtection="1">
      <alignment horizontal="center" vertical="center"/>
      <protection hidden="1"/>
    </xf>
    <xf numFmtId="0" fontId="33" fillId="32" borderId="57" xfId="0" applyFont="1" applyFill="1" applyBorder="1" applyAlignment="1" applyProtection="1">
      <alignment horizontal="center" vertical="center" wrapText="1"/>
      <protection hidden="1"/>
    </xf>
    <xf numFmtId="0" fontId="33" fillId="32" borderId="57" xfId="0" applyFont="1" applyFill="1" applyBorder="1" applyAlignment="1" applyProtection="1">
      <alignment horizontal="center" vertical="top" wrapText="1"/>
      <protection hidden="1"/>
    </xf>
    <xf numFmtId="0" fontId="34" fillId="32" borderId="77" xfId="0" applyFont="1" applyFill="1" applyBorder="1" applyAlignment="1" applyProtection="1">
      <alignment horizontal="center" vertical="center"/>
      <protection hidden="1"/>
    </xf>
    <xf numFmtId="164" fontId="33" fillId="32" borderId="77" xfId="0" applyNumberFormat="1" applyFont="1" applyFill="1" applyBorder="1" applyAlignment="1" applyProtection="1">
      <alignment horizontal="center" vertical="center"/>
      <protection hidden="1"/>
    </xf>
    <xf numFmtId="164" fontId="34" fillId="32" borderId="27" xfId="0" applyNumberFormat="1" applyFont="1" applyFill="1" applyBorder="1" applyAlignment="1" applyProtection="1">
      <alignment horizontal="center" vertical="center"/>
      <protection hidden="1"/>
    </xf>
    <xf numFmtId="164" fontId="34" fillId="32" borderId="28" xfId="0" applyNumberFormat="1" applyFont="1" applyFill="1" applyBorder="1" applyAlignment="1" applyProtection="1">
      <alignment horizontal="center" vertical="center"/>
      <protection hidden="1"/>
    </xf>
    <xf numFmtId="164" fontId="34" fillId="32" borderId="32" xfId="0" applyNumberFormat="1" applyFont="1" applyFill="1" applyBorder="1" applyAlignment="1" applyProtection="1">
      <alignment horizontal="center" vertical="center"/>
      <protection hidden="1"/>
    </xf>
    <xf numFmtId="0" fontId="33" fillId="27" borderId="77" xfId="0" applyFont="1" applyFill="1" applyBorder="1" applyAlignment="1" applyProtection="1">
      <alignment vertical="center" wrapText="1"/>
      <protection hidden="1"/>
    </xf>
    <xf numFmtId="0" fontId="33" fillId="27" borderId="78" xfId="0" applyFont="1" applyFill="1" applyBorder="1" applyAlignment="1" applyProtection="1">
      <alignment vertical="center" wrapText="1"/>
      <protection hidden="1"/>
    </xf>
    <xf numFmtId="0" fontId="33" fillId="28" borderId="77" xfId="0" applyFont="1" applyFill="1" applyBorder="1" applyAlignment="1" applyProtection="1">
      <alignment horizontal="center" vertical="top" wrapText="1"/>
      <protection hidden="1"/>
    </xf>
    <xf numFmtId="0" fontId="59" fillId="0" borderId="81" xfId="0" applyFont="1" applyBorder="1" applyAlignment="1" applyProtection="1">
      <alignment horizontal="center" vertical="center"/>
      <protection hidden="1"/>
    </xf>
    <xf numFmtId="164" fontId="34" fillId="28" borderId="65" xfId="0" applyNumberFormat="1" applyFont="1" applyFill="1" applyBorder="1" applyAlignment="1" applyProtection="1">
      <alignment horizontal="center" vertical="center"/>
      <protection hidden="1"/>
    </xf>
    <xf numFmtId="164" fontId="34" fillId="28" borderId="31" xfId="0" applyNumberFormat="1" applyFont="1" applyFill="1" applyBorder="1" applyAlignment="1" applyProtection="1">
      <alignment horizontal="center" vertical="center"/>
      <protection hidden="1"/>
    </xf>
    <xf numFmtId="164" fontId="34" fillId="28" borderId="76" xfId="0" applyNumberFormat="1" applyFont="1" applyFill="1" applyBorder="1" applyAlignment="1" applyProtection="1">
      <alignment horizontal="center" vertical="center"/>
      <protection hidden="1"/>
    </xf>
    <xf numFmtId="164" fontId="34" fillId="28" borderId="11" xfId="0" applyNumberFormat="1" applyFont="1" applyFill="1" applyBorder="1" applyAlignment="1" applyProtection="1">
      <alignment horizontal="center" vertical="center"/>
      <protection hidden="1"/>
    </xf>
    <xf numFmtId="0" fontId="34" fillId="0" borderId="10" xfId="0" applyFont="1" applyBorder="1" applyAlignment="1" applyProtection="1">
      <alignment horizontal="left" vertical="center"/>
      <protection hidden="1"/>
    </xf>
    <xf numFmtId="164" fontId="34" fillId="0" borderId="31" xfId="0" applyNumberFormat="1" applyFont="1" applyBorder="1" applyAlignment="1" applyProtection="1">
      <alignment horizontal="center" vertical="center"/>
      <protection hidden="1"/>
    </xf>
    <xf numFmtId="164" fontId="34" fillId="0" borderId="10" xfId="0" applyNumberFormat="1" applyFont="1" applyBorder="1" applyAlignment="1" applyProtection="1">
      <alignment horizontal="center" vertical="center"/>
      <protection hidden="1"/>
    </xf>
    <xf numFmtId="0" fontId="34" fillId="0" borderId="57" xfId="0" applyFont="1" applyBorder="1" applyAlignment="1" applyProtection="1">
      <alignment horizontal="center" vertical="center"/>
      <protection hidden="1"/>
    </xf>
    <xf numFmtId="0" fontId="33" fillId="0" borderId="57" xfId="0" applyFont="1" applyBorder="1" applyAlignment="1" applyProtection="1">
      <alignment horizontal="center" vertical="center"/>
      <protection hidden="1"/>
    </xf>
    <xf numFmtId="164" fontId="34" fillId="28" borderId="29" xfId="0" applyNumberFormat="1" applyFont="1" applyFill="1" applyBorder="1" applyAlignment="1" applyProtection="1">
      <alignment horizontal="center" vertical="center"/>
      <protection hidden="1"/>
    </xf>
    <xf numFmtId="164" fontId="34" fillId="28" borderId="27" xfId="0" applyNumberFormat="1" applyFont="1" applyFill="1" applyBorder="1" applyAlignment="1" applyProtection="1">
      <alignment horizontal="center" vertical="center"/>
      <protection hidden="1"/>
    </xf>
    <xf numFmtId="164" fontId="34" fillId="28" borderId="44" xfId="0" applyNumberFormat="1" applyFont="1" applyFill="1" applyBorder="1" applyAlignment="1" applyProtection="1">
      <alignment horizontal="center" vertical="center"/>
      <protection hidden="1"/>
    </xf>
    <xf numFmtId="0" fontId="51" fillId="27" borderId="80" xfId="0" applyFont="1" applyFill="1" applyBorder="1" applyAlignment="1" applyProtection="1">
      <alignment horizontal="center" vertical="center"/>
      <protection hidden="1"/>
    </xf>
    <xf numFmtId="0" fontId="51" fillId="27" borderId="57" xfId="0" applyFont="1" applyFill="1" applyBorder="1" applyAlignment="1" applyProtection="1">
      <alignment horizontal="center" vertical="center"/>
      <protection hidden="1"/>
    </xf>
    <xf numFmtId="0" fontId="51" fillId="27" borderId="64" xfId="0" applyFont="1" applyFill="1" applyBorder="1" applyAlignment="1" applyProtection="1">
      <alignment horizontal="center" vertical="center"/>
      <protection hidden="1"/>
    </xf>
    <xf numFmtId="164" fontId="34" fillId="28" borderId="46" xfId="0" applyNumberFormat="1" applyFont="1" applyFill="1" applyBorder="1" applyAlignment="1" applyProtection="1">
      <alignment horizontal="center" vertical="center"/>
      <protection hidden="1"/>
    </xf>
    <xf numFmtId="0" fontId="60" fillId="0" borderId="77" xfId="0" applyFont="1" applyBorder="1" applyAlignment="1" applyProtection="1">
      <alignment vertical="center"/>
      <protection hidden="1"/>
    </xf>
    <xf numFmtId="0" fontId="33" fillId="0" borderId="77" xfId="0" applyFont="1" applyBorder="1" applyAlignment="1" applyProtection="1">
      <alignment horizontal="center" vertical="center"/>
      <protection hidden="1"/>
    </xf>
    <xf numFmtId="0" fontId="59" fillId="0" borderId="57" xfId="0" applyFont="1" applyBorder="1" applyAlignment="1" applyProtection="1">
      <alignment vertical="center"/>
      <protection hidden="1"/>
    </xf>
    <xf numFmtId="0" fontId="54" fillId="25" borderId="32" xfId="0" applyFont="1" applyFill="1" applyBorder="1" applyAlignment="1" applyProtection="1">
      <alignment vertical="center"/>
      <protection hidden="1"/>
    </xf>
    <xf numFmtId="0" fontId="34" fillId="25" borderId="36" xfId="0" applyFont="1" applyFill="1" applyBorder="1" applyAlignment="1" applyProtection="1">
      <alignment horizontal="left" vertical="center"/>
      <protection hidden="1"/>
    </xf>
    <xf numFmtId="0" fontId="34" fillId="0" borderId="57" xfId="0" applyFont="1" applyBorder="1" applyAlignment="1" applyProtection="1">
      <alignment vertical="center"/>
      <protection hidden="1"/>
    </xf>
    <xf numFmtId="0" fontId="34" fillId="0" borderId="0" xfId="0" applyFont="1" applyBorder="1" applyAlignment="1" applyProtection="1">
      <alignment vertical="center"/>
      <protection hidden="1"/>
    </xf>
    <xf numFmtId="0" fontId="57" fillId="34" borderId="57" xfId="0" applyFont="1" applyFill="1" applyBorder="1" applyAlignment="1" applyProtection="1">
      <alignment vertical="center"/>
      <protection hidden="1"/>
    </xf>
    <xf numFmtId="0" fontId="58" fillId="34" borderId="0" xfId="0" applyFont="1" applyFill="1" applyBorder="1" applyAlignment="1" applyProtection="1">
      <alignment vertical="center"/>
      <protection hidden="1"/>
    </xf>
    <xf numFmtId="0" fontId="46" fillId="27" borderId="43" xfId="0" applyFont="1" applyFill="1" applyBorder="1" applyAlignment="1" applyProtection="1">
      <alignment horizontal="center" vertical="center"/>
      <protection hidden="1"/>
    </xf>
    <xf numFmtId="9" fontId="37" fillId="24" borderId="22" xfId="44" applyFont="1" applyFill="1" applyBorder="1" applyAlignment="1" applyProtection="1">
      <alignment horizontal="center" vertical="center"/>
      <protection hidden="1"/>
    </xf>
    <xf numFmtId="0" fontId="33" fillId="0" borderId="43" xfId="0" applyFont="1" applyBorder="1" applyAlignment="1" applyProtection="1">
      <alignment vertical="center"/>
      <protection hidden="1"/>
    </xf>
    <xf numFmtId="0" fontId="33" fillId="0" borderId="43" xfId="40" applyFont="1" applyBorder="1" applyAlignment="1" applyProtection="1">
      <alignment vertical="center"/>
      <protection hidden="1"/>
    </xf>
    <xf numFmtId="0" fontId="33" fillId="26" borderId="43" xfId="40" applyFont="1" applyFill="1" applyBorder="1" applyAlignment="1" applyProtection="1">
      <alignment vertical="center" wrapText="1"/>
      <protection hidden="1"/>
    </xf>
    <xf numFmtId="0" fontId="33" fillId="0" borderId="43" xfId="40" applyFont="1" applyBorder="1" applyAlignment="1" applyProtection="1">
      <alignment vertical="center" wrapText="1"/>
      <protection hidden="1"/>
    </xf>
    <xf numFmtId="0" fontId="37" fillId="24" borderId="81" xfId="0" applyFont="1" applyFill="1" applyBorder="1" applyAlignment="1" applyProtection="1">
      <alignment vertical="center"/>
      <protection hidden="1"/>
    </xf>
    <xf numFmtId="0" fontId="37" fillId="24" borderId="72" xfId="0" applyFont="1" applyFill="1" applyBorder="1" applyAlignment="1" applyProtection="1">
      <alignment vertical="center"/>
      <protection hidden="1"/>
    </xf>
    <xf numFmtId="0" fontId="26" fillId="0" borderId="43" xfId="40" applyFont="1" applyBorder="1" applyAlignment="1" applyProtection="1">
      <alignment vertical="center" wrapText="1"/>
      <protection hidden="1"/>
    </xf>
    <xf numFmtId="0" fontId="37" fillId="24" borderId="21" xfId="0" applyFont="1" applyFill="1" applyBorder="1" applyAlignment="1" applyProtection="1">
      <alignment vertical="center"/>
      <protection hidden="1"/>
    </xf>
    <xf numFmtId="0" fontId="56" fillId="0" borderId="43" xfId="40" applyFont="1" applyBorder="1" applyAlignment="1" applyProtection="1">
      <alignment horizontal="center" vertical="center"/>
      <protection hidden="1"/>
    </xf>
    <xf numFmtId="0" fontId="37" fillId="24" borderId="48" xfId="0" applyFont="1" applyFill="1" applyBorder="1" applyAlignment="1" applyProtection="1">
      <alignment horizontal="center" vertical="center"/>
      <protection hidden="1"/>
    </xf>
    <xf numFmtId="0" fontId="33" fillId="0" borderId="46" xfId="39" applyFont="1" applyBorder="1" applyAlignment="1" applyProtection="1">
      <alignment horizontal="left" vertical="center"/>
      <protection hidden="1"/>
    </xf>
    <xf numFmtId="2" fontId="33" fillId="0" borderId="46" xfId="39" applyNumberFormat="1" applyFont="1" applyBorder="1" applyAlignment="1" applyProtection="1">
      <alignment vertical="center" wrapText="1"/>
      <protection hidden="1"/>
    </xf>
    <xf numFmtId="0" fontId="33" fillId="0" borderId="43" xfId="39" applyFont="1" applyBorder="1" applyAlignment="1" applyProtection="1">
      <alignment vertical="center"/>
      <protection hidden="1"/>
    </xf>
    <xf numFmtId="0" fontId="33" fillId="0" borderId="47" xfId="39" applyFont="1" applyBorder="1" applyAlignment="1" applyProtection="1">
      <alignment vertical="center"/>
      <protection hidden="1"/>
    </xf>
    <xf numFmtId="0" fontId="33" fillId="28" borderId="43" xfId="39" applyFont="1" applyFill="1" applyBorder="1" applyAlignment="1" applyProtection="1">
      <alignment vertical="center"/>
      <protection hidden="1"/>
    </xf>
    <xf numFmtId="0" fontId="33" fillId="0" borderId="45" xfId="0" applyFont="1" applyBorder="1" applyAlignment="1" applyProtection="1">
      <alignment horizontal="left" vertical="center" wrapText="1"/>
      <protection hidden="1"/>
    </xf>
    <xf numFmtId="0" fontId="45" fillId="28" borderId="59" xfId="0" applyFont="1" applyFill="1" applyBorder="1" applyAlignment="1" applyProtection="1">
      <alignment horizontal="center" vertical="center" wrapText="1"/>
      <protection hidden="1"/>
    </xf>
    <xf numFmtId="164" fontId="33" fillId="0" borderId="60" xfId="0" applyNumberFormat="1" applyFont="1" applyBorder="1" applyAlignment="1" applyProtection="1">
      <alignment horizontal="center" vertical="center"/>
      <protection hidden="1"/>
    </xf>
    <xf numFmtId="2" fontId="54" fillId="24" borderId="29" xfId="0" applyNumberFormat="1" applyFont="1" applyFill="1" applyBorder="1" applyAlignment="1" applyProtection="1">
      <alignment horizontal="center" vertical="center"/>
      <protection hidden="1"/>
    </xf>
    <xf numFmtId="2" fontId="37" fillId="24" borderId="29" xfId="0" applyNumberFormat="1" applyFont="1" applyFill="1" applyBorder="1" applyAlignment="1" applyProtection="1">
      <alignment horizontal="center" vertical="center"/>
      <protection hidden="1"/>
    </xf>
    <xf numFmtId="0" fontId="33" fillId="0" borderId="12" xfId="0" applyFont="1" applyBorder="1" applyAlignment="1" applyProtection="1">
      <alignment horizontal="center" vertical="center"/>
      <protection hidden="1"/>
    </xf>
    <xf numFmtId="0" fontId="56" fillId="28" borderId="62" xfId="0" applyFont="1" applyFill="1" applyBorder="1" applyAlignment="1" applyProtection="1">
      <alignment horizontal="center" vertical="center"/>
      <protection hidden="1"/>
    </xf>
    <xf numFmtId="0" fontId="56" fillId="28" borderId="77" xfId="0" applyFont="1" applyFill="1" applyBorder="1" applyAlignment="1" applyProtection="1">
      <alignment horizontal="center" vertical="center"/>
      <protection hidden="1"/>
    </xf>
    <xf numFmtId="0" fontId="56" fillId="28" borderId="78" xfId="0" applyFont="1" applyFill="1" applyBorder="1" applyAlignment="1" applyProtection="1">
      <alignment horizontal="center" vertical="center"/>
      <protection hidden="1"/>
    </xf>
    <xf numFmtId="0" fontId="56" fillId="28" borderId="57" xfId="0" applyFont="1" applyFill="1" applyBorder="1" applyAlignment="1" applyProtection="1">
      <alignment horizontal="center" vertical="center"/>
      <protection hidden="1"/>
    </xf>
    <xf numFmtId="0" fontId="56" fillId="28" borderId="64" xfId="0" applyFont="1" applyFill="1" applyBorder="1" applyAlignment="1" applyProtection="1">
      <alignment horizontal="center" vertical="center"/>
      <protection hidden="1"/>
    </xf>
    <xf numFmtId="0" fontId="33" fillId="27" borderId="80" xfId="0" applyFont="1" applyFill="1" applyBorder="1" applyAlignment="1" applyProtection="1">
      <alignment horizontal="center" vertical="top" wrapText="1"/>
      <protection hidden="1"/>
    </xf>
    <xf numFmtId="0" fontId="33" fillId="27" borderId="57" xfId="0" applyFont="1" applyFill="1" applyBorder="1" applyAlignment="1" applyProtection="1">
      <alignment horizontal="center" vertical="top" wrapText="1"/>
      <protection hidden="1"/>
    </xf>
    <xf numFmtId="0" fontId="33" fillId="27" borderId="64" xfId="0" applyFont="1" applyFill="1" applyBorder="1" applyAlignment="1" applyProtection="1">
      <alignment horizontal="center" vertical="top" wrapText="1"/>
      <protection hidden="1"/>
    </xf>
    <xf numFmtId="0" fontId="33" fillId="27" borderId="62" xfId="0" applyFont="1" applyFill="1" applyBorder="1" applyAlignment="1" applyProtection="1">
      <alignment horizontal="center" vertical="center" wrapText="1"/>
      <protection hidden="1"/>
    </xf>
    <xf numFmtId="0" fontId="33" fillId="27" borderId="77" xfId="0" applyFont="1" applyFill="1" applyBorder="1" applyAlignment="1" applyProtection="1">
      <alignment horizontal="center" vertical="center" wrapText="1"/>
      <protection hidden="1"/>
    </xf>
    <xf numFmtId="0" fontId="33" fillId="27" borderId="78" xfId="0" applyFont="1" applyFill="1" applyBorder="1" applyAlignment="1" applyProtection="1">
      <alignment horizontal="center" vertical="center" wrapText="1"/>
      <protection hidden="1"/>
    </xf>
    <xf numFmtId="0" fontId="33" fillId="28" borderId="57" xfId="0" applyFont="1" applyFill="1" applyBorder="1" applyAlignment="1" applyProtection="1">
      <alignment horizontal="center" vertical="top" wrapText="1"/>
      <protection hidden="1"/>
    </xf>
    <xf numFmtId="0" fontId="56" fillId="27" borderId="62" xfId="0" applyFont="1" applyFill="1" applyBorder="1" applyAlignment="1" applyProtection="1">
      <alignment horizontal="center" vertical="center"/>
      <protection hidden="1"/>
    </xf>
    <xf numFmtId="0" fontId="56" fillId="27" borderId="77" xfId="0" applyFont="1" applyFill="1" applyBorder="1" applyAlignment="1" applyProtection="1">
      <alignment horizontal="center" vertical="center"/>
      <protection hidden="1"/>
    </xf>
    <xf numFmtId="0" fontId="56" fillId="27" borderId="78" xfId="0" applyFont="1" applyFill="1" applyBorder="1" applyAlignment="1" applyProtection="1">
      <alignment horizontal="center" vertical="center"/>
      <protection hidden="1"/>
    </xf>
    <xf numFmtId="0" fontId="33" fillId="29" borderId="64" xfId="39" applyFont="1" applyFill="1" applyBorder="1" applyAlignment="1" applyProtection="1">
      <alignment horizontal="left" vertical="center"/>
      <protection hidden="1"/>
    </xf>
    <xf numFmtId="0" fontId="33" fillId="29" borderId="52" xfId="39" applyFont="1" applyFill="1" applyBorder="1" applyAlignment="1" applyProtection="1">
      <alignment horizontal="left" vertical="center"/>
      <protection hidden="1"/>
    </xf>
    <xf numFmtId="0" fontId="33" fillId="29" borderId="80" xfId="39" applyFont="1" applyFill="1" applyBorder="1" applyAlignment="1" applyProtection="1">
      <alignment horizontal="left" vertical="center"/>
      <protection hidden="1"/>
    </xf>
    <xf numFmtId="0" fontId="33" fillId="29" borderId="79" xfId="39" applyFont="1" applyFill="1" applyBorder="1" applyAlignment="1" applyProtection="1">
      <alignment horizontal="left" vertical="center"/>
      <protection hidden="1"/>
    </xf>
    <xf numFmtId="0" fontId="51" fillId="27" borderId="80" xfId="0" applyFont="1" applyFill="1" applyBorder="1" applyAlignment="1" applyProtection="1">
      <alignment horizontal="center" vertical="center" wrapText="1"/>
      <protection hidden="1"/>
    </xf>
    <xf numFmtId="0" fontId="51" fillId="27" borderId="57" xfId="0" applyFont="1" applyFill="1" applyBorder="1" applyAlignment="1" applyProtection="1">
      <alignment horizontal="center" vertical="center" wrapText="1"/>
      <protection hidden="1"/>
    </xf>
    <xf numFmtId="0" fontId="51" fillId="27" borderId="64" xfId="0" applyFont="1" applyFill="1" applyBorder="1" applyAlignment="1" applyProtection="1">
      <alignment horizontal="center" vertical="center" wrapText="1"/>
      <protection hidden="1"/>
    </xf>
    <xf numFmtId="0" fontId="33" fillId="32" borderId="58" xfId="39" applyFont="1" applyFill="1" applyBorder="1" applyAlignment="1" applyProtection="1">
      <alignment horizontal="left" vertical="center"/>
      <protection hidden="1"/>
    </xf>
    <xf numFmtId="0" fontId="33" fillId="32" borderId="59" xfId="39" applyFont="1" applyFill="1" applyBorder="1" applyAlignment="1" applyProtection="1">
      <alignment horizontal="left" vertical="center"/>
      <protection hidden="1"/>
    </xf>
    <xf numFmtId="0" fontId="37" fillId="24" borderId="57" xfId="0" applyFont="1" applyFill="1" applyBorder="1" applyAlignment="1" applyProtection="1">
      <alignment horizontal="left" vertical="center"/>
      <protection hidden="1"/>
    </xf>
    <xf numFmtId="0" fontId="37" fillId="24" borderId="0" xfId="0" applyFont="1" applyFill="1" applyBorder="1" applyAlignment="1" applyProtection="1">
      <alignment horizontal="left" vertical="center"/>
      <protection hidden="1"/>
    </xf>
    <xf numFmtId="0" fontId="59" fillId="0" borderId="62" xfId="0" applyFont="1" applyBorder="1" applyAlignment="1" applyProtection="1">
      <alignment horizontal="center" vertical="center"/>
      <protection hidden="1"/>
    </xf>
    <xf numFmtId="0" fontId="59" fillId="0" borderId="77" xfId="0" applyFont="1" applyBorder="1" applyAlignment="1" applyProtection="1">
      <alignment horizontal="center" vertical="center"/>
      <protection hidden="1"/>
    </xf>
    <xf numFmtId="0" fontId="59" fillId="0" borderId="78" xfId="0" applyFont="1" applyBorder="1" applyAlignment="1" applyProtection="1">
      <alignment horizontal="center" vertical="center"/>
      <protection hidden="1"/>
    </xf>
    <xf numFmtId="0" fontId="53" fillId="30" borderId="80" xfId="39" applyFont="1" applyFill="1" applyBorder="1" applyAlignment="1" applyProtection="1">
      <alignment horizontal="left" vertical="center" wrapText="1"/>
      <protection hidden="1"/>
    </xf>
    <xf numFmtId="0" fontId="53" fillId="30" borderId="79" xfId="39" applyFont="1" applyFill="1" applyBorder="1" applyAlignment="1" applyProtection="1">
      <alignment horizontal="left" vertical="center" wrapText="1"/>
      <protection hidden="1"/>
    </xf>
    <xf numFmtId="0" fontId="33" fillId="28" borderId="77" xfId="0" applyFont="1" applyFill="1" applyBorder="1" applyAlignment="1" applyProtection="1">
      <alignment horizontal="center" vertical="center"/>
      <protection hidden="1"/>
    </xf>
    <xf numFmtId="0" fontId="33" fillId="28" borderId="78" xfId="0" applyFont="1" applyFill="1" applyBorder="1" applyAlignment="1" applyProtection="1">
      <alignment horizontal="center" vertical="center"/>
      <protection hidden="1"/>
    </xf>
    <xf numFmtId="0" fontId="34" fillId="0" borderId="80" xfId="0" applyFont="1" applyBorder="1" applyAlignment="1" applyProtection="1">
      <alignment horizontal="center" vertical="center"/>
      <protection hidden="1"/>
    </xf>
    <xf numFmtId="0" fontId="34" fillId="0" borderId="57" xfId="0" applyFont="1" applyBorder="1" applyAlignment="1" applyProtection="1">
      <alignment horizontal="center" vertical="center"/>
      <protection hidden="1"/>
    </xf>
    <xf numFmtId="0" fontId="33" fillId="0" borderId="80" xfId="0" applyFont="1" applyBorder="1" applyAlignment="1" applyProtection="1">
      <alignment horizontal="center" vertical="center"/>
      <protection hidden="1"/>
    </xf>
    <xf numFmtId="0" fontId="33" fillId="0" borderId="57" xfId="0" applyFont="1" applyBorder="1" applyAlignment="1" applyProtection="1">
      <alignment horizontal="center" vertical="center"/>
      <protection hidden="1"/>
    </xf>
    <xf numFmtId="0" fontId="33" fillId="0" borderId="64" xfId="0" applyFont="1" applyBorder="1" applyAlignment="1" applyProtection="1">
      <alignment horizontal="center" vertical="center"/>
      <protection hidden="1"/>
    </xf>
    <xf numFmtId="0" fontId="59" fillId="0" borderId="47" xfId="0" applyFont="1" applyBorder="1" applyAlignment="1" applyProtection="1">
      <alignment horizontal="center" vertical="center"/>
      <protection hidden="1"/>
    </xf>
    <xf numFmtId="0" fontId="59" fillId="0" borderId="50" xfId="0" applyFont="1" applyBorder="1" applyAlignment="1" applyProtection="1">
      <alignment horizontal="center" vertical="center"/>
      <protection hidden="1"/>
    </xf>
    <xf numFmtId="0" fontId="49" fillId="0" borderId="0" xfId="40" applyFont="1" applyBorder="1" applyAlignment="1" applyProtection="1">
      <alignment horizontal="center" vertical="center"/>
      <protection hidden="1"/>
    </xf>
    <xf numFmtId="0" fontId="33" fillId="32" borderId="45" xfId="39" applyFont="1" applyFill="1" applyBorder="1" applyAlignment="1" applyProtection="1">
      <alignment horizontal="left" vertical="center"/>
      <protection hidden="1"/>
    </xf>
    <xf numFmtId="0" fontId="33" fillId="32" borderId="35" xfId="39" applyFont="1" applyFill="1" applyBorder="1" applyAlignment="1" applyProtection="1">
      <alignment horizontal="left" vertical="center"/>
      <protection hidden="1"/>
    </xf>
    <xf numFmtId="0" fontId="37" fillId="24" borderId="21" xfId="0" applyFont="1" applyFill="1" applyBorder="1" applyAlignment="1" applyProtection="1">
      <alignment horizontal="left" vertical="center"/>
      <protection hidden="1"/>
    </xf>
    <xf numFmtId="0" fontId="37" fillId="24" borderId="33" xfId="0" applyFont="1" applyFill="1" applyBorder="1" applyAlignment="1" applyProtection="1">
      <alignment horizontal="left" vertical="center"/>
      <protection hidden="1"/>
    </xf>
    <xf numFmtId="0" fontId="37" fillId="24" borderId="81" xfId="0" applyFont="1" applyFill="1" applyBorder="1" applyAlignment="1" applyProtection="1">
      <alignment horizontal="left" vertical="center"/>
      <protection hidden="1"/>
    </xf>
    <xf numFmtId="0" fontId="54" fillId="25" borderId="64" xfId="39" applyFont="1" applyFill="1" applyBorder="1" applyAlignment="1" applyProtection="1">
      <alignment horizontal="left" vertical="center"/>
      <protection hidden="1"/>
    </xf>
    <xf numFmtId="0" fontId="54" fillId="25" borderId="82" xfId="39" applyFont="1" applyFill="1" applyBorder="1" applyAlignment="1" applyProtection="1">
      <alignment horizontal="left" vertical="center"/>
      <protection hidden="1"/>
    </xf>
    <xf numFmtId="0" fontId="46" fillId="32" borderId="45" xfId="39" applyFont="1" applyFill="1" applyBorder="1" applyAlignment="1" applyProtection="1">
      <alignment horizontal="left" vertical="center"/>
      <protection hidden="1"/>
    </xf>
    <xf numFmtId="0" fontId="46" fillId="32" borderId="35" xfId="39" applyFont="1" applyFill="1" applyBorder="1" applyAlignment="1" applyProtection="1">
      <alignment horizontal="left" vertical="center"/>
      <protection hidden="1"/>
    </xf>
    <xf numFmtId="0" fontId="46" fillId="29" borderId="58" xfId="39" applyFont="1" applyFill="1" applyBorder="1" applyAlignment="1" applyProtection="1">
      <alignment horizontal="left" vertical="center"/>
      <protection hidden="1"/>
    </xf>
    <xf numFmtId="0" fontId="46" fillId="29" borderId="59" xfId="39" applyFont="1" applyFill="1" applyBorder="1" applyAlignment="1" applyProtection="1">
      <alignment horizontal="left" vertical="center"/>
      <protection hidden="1"/>
    </xf>
    <xf numFmtId="0" fontId="33" fillId="26" borderId="58" xfId="0" applyFont="1" applyFill="1" applyBorder="1" applyAlignment="1" applyProtection="1">
      <alignment horizontal="center" vertical="center"/>
      <protection hidden="1"/>
    </xf>
    <xf numFmtId="0" fontId="33" fillId="26" borderId="60" xfId="0" applyFont="1" applyFill="1" applyBorder="1" applyAlignment="1" applyProtection="1">
      <alignment horizontal="center" vertical="center"/>
      <protection hidden="1"/>
    </xf>
    <xf numFmtId="0" fontId="33" fillId="27" borderId="0" xfId="0" applyFont="1" applyFill="1" applyBorder="1" applyAlignment="1" applyProtection="1">
      <alignment horizontal="center" vertical="top" wrapText="1"/>
      <protection hidden="1"/>
    </xf>
    <xf numFmtId="0" fontId="33" fillId="27" borderId="52" xfId="0" applyFont="1" applyFill="1" applyBorder="1" applyAlignment="1" applyProtection="1">
      <alignment horizontal="center" vertical="top" wrapText="1"/>
      <protection hidden="1"/>
    </xf>
    <xf numFmtId="0" fontId="33" fillId="27" borderId="79" xfId="0" applyFont="1" applyFill="1" applyBorder="1" applyAlignment="1" applyProtection="1">
      <alignment horizontal="center" vertical="top" wrapText="1"/>
      <protection hidden="1"/>
    </xf>
    <xf numFmtId="0" fontId="63" fillId="0" borderId="77" xfId="0" applyFont="1" applyBorder="1" applyAlignment="1" applyProtection="1">
      <alignment horizontal="center" vertical="center"/>
      <protection hidden="1"/>
    </xf>
    <xf numFmtId="0" fontId="51" fillId="27" borderId="62" xfId="0" applyFont="1" applyFill="1" applyBorder="1" applyAlignment="1" applyProtection="1">
      <alignment horizontal="center" vertical="center" wrapText="1"/>
      <protection hidden="1"/>
    </xf>
    <xf numFmtId="0" fontId="51" fillId="27" borderId="77" xfId="0" applyFont="1" applyFill="1" applyBorder="1" applyAlignment="1" applyProtection="1">
      <alignment horizontal="center" vertical="center" wrapText="1"/>
      <protection hidden="1"/>
    </xf>
    <xf numFmtId="0" fontId="63" fillId="27" borderId="77" xfId="0" applyFont="1" applyFill="1" applyBorder="1" applyAlignment="1" applyProtection="1">
      <alignment horizontal="center" vertical="center"/>
      <protection hidden="1"/>
    </xf>
    <xf numFmtId="0" fontId="33" fillId="28" borderId="62" xfId="0" applyFont="1" applyFill="1" applyBorder="1" applyAlignment="1" applyProtection="1">
      <alignment horizontal="center" vertical="center" wrapText="1"/>
      <protection hidden="1"/>
    </xf>
    <xf numFmtId="0" fontId="33" fillId="28" borderId="77" xfId="0" applyFont="1" applyFill="1" applyBorder="1" applyAlignment="1" applyProtection="1">
      <alignment horizontal="center" vertical="center" wrapText="1"/>
      <protection hidden="1"/>
    </xf>
    <xf numFmtId="0" fontId="33" fillId="28" borderId="78" xfId="0" applyFont="1" applyFill="1" applyBorder="1" applyAlignment="1" applyProtection="1">
      <alignment horizontal="center" vertical="center" wrapText="1"/>
      <protection hidden="1"/>
    </xf>
    <xf numFmtId="0" fontId="63" fillId="28" borderId="77" xfId="0" applyFont="1" applyFill="1" applyBorder="1" applyAlignment="1" applyProtection="1">
      <alignment horizontal="center" vertical="top" wrapText="1"/>
      <protection hidden="1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_Sheet1" xfId="19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Гиперссылка" xfId="29" builtinId="8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11" xfId="51"/>
    <cellStyle name="Обычный 2" xfId="38"/>
    <cellStyle name="Обычный 3" xfId="50"/>
    <cellStyle name="Обычный_Бланк Крепления и аксессуары 09_10" xfId="39"/>
    <cellStyle name="Обычный_Тест Губотенко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Процентный" xfId="44" builtinId="5"/>
    <cellStyle name="Процентный 2" xfId="45"/>
    <cellStyle name="Связанная ячейка" xfId="46" builtinId="24" customBuiltin="1"/>
    <cellStyle name="Стиль 1" xfId="47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autoPageBreaks="0" fitToPage="1"/>
  </sheetPr>
  <dimension ref="A1:L463"/>
  <sheetViews>
    <sheetView showGridLines="0" showZeros="0" tabSelected="1" showRuler="0" showOutlineSymbols="0" view="pageLayout" zoomScale="85" zoomScaleNormal="100" zoomScaleSheetLayoutView="90" zoomScalePageLayoutView="85" workbookViewId="0">
      <selection activeCell="J9" sqref="J9"/>
    </sheetView>
  </sheetViews>
  <sheetFormatPr defaultColWidth="9.140625" defaultRowHeight="11.25" x14ac:dyDescent="0.2"/>
  <cols>
    <col min="1" max="1" width="25.140625" style="11" customWidth="1"/>
    <col min="2" max="2" width="53.5703125" style="12" bestFit="1" customWidth="1"/>
    <col min="3" max="3" width="9.140625" style="12" bestFit="1" customWidth="1"/>
    <col min="4" max="4" width="8.140625" style="12" bestFit="1" customWidth="1"/>
    <col min="5" max="6" width="7.5703125" style="12" bestFit="1" customWidth="1"/>
    <col min="7" max="7" width="10.85546875" style="11" bestFit="1" customWidth="1"/>
    <col min="8" max="8" width="11.85546875" style="11" hidden="1" customWidth="1"/>
    <col min="9" max="9" width="8.140625" style="11" bestFit="1" customWidth="1"/>
    <col min="10" max="16384" width="9.140625" style="11"/>
  </cols>
  <sheetData>
    <row r="1" spans="1:12" s="26" customFormat="1" ht="23.25" x14ac:dyDescent="0.2">
      <c r="A1" s="540" t="s">
        <v>433</v>
      </c>
      <c r="B1" s="540"/>
      <c r="C1" s="540"/>
      <c r="D1" s="540"/>
      <c r="E1" s="540"/>
      <c r="F1" s="540"/>
      <c r="G1" s="540"/>
      <c r="H1" s="15"/>
      <c r="I1" s="1"/>
      <c r="J1" s="1"/>
      <c r="K1" s="1"/>
      <c r="L1" s="1"/>
    </row>
    <row r="2" spans="1:12" s="27" customFormat="1" ht="3.75" customHeight="1" thickBot="1" x14ac:dyDescent="0.25">
      <c r="A2" s="473"/>
      <c r="B2" s="474"/>
      <c r="C2" s="474"/>
      <c r="D2" s="474"/>
      <c r="E2" s="474"/>
      <c r="F2" s="474"/>
      <c r="G2" s="474"/>
      <c r="I2" s="5"/>
      <c r="J2" s="5"/>
    </row>
    <row r="3" spans="1:12" s="27" customFormat="1" ht="19.5" thickBot="1" x14ac:dyDescent="0.25">
      <c r="A3" s="475" t="s">
        <v>347</v>
      </c>
      <c r="B3" s="476"/>
      <c r="C3" s="474"/>
      <c r="D3" s="474"/>
      <c r="E3" s="552" t="s">
        <v>432</v>
      </c>
      <c r="F3" s="553"/>
      <c r="G3" s="499" t="s">
        <v>464</v>
      </c>
      <c r="I3" s="5"/>
      <c r="J3" s="5"/>
    </row>
    <row r="4" spans="1:12" s="3" customFormat="1" ht="15" x14ac:dyDescent="0.2">
      <c r="A4" s="477" t="s">
        <v>0</v>
      </c>
      <c r="B4" s="246" t="s">
        <v>63</v>
      </c>
      <c r="C4" s="40" t="s">
        <v>108</v>
      </c>
      <c r="D4" s="43" t="s">
        <v>62</v>
      </c>
      <c r="E4" s="178" t="s">
        <v>100</v>
      </c>
      <c r="F4" s="497" t="s">
        <v>100</v>
      </c>
      <c r="G4" s="498" t="s">
        <v>100</v>
      </c>
      <c r="H4" s="177"/>
      <c r="I4" s="50"/>
      <c r="J4" s="50"/>
      <c r="K4" s="4"/>
      <c r="L4" s="4"/>
    </row>
    <row r="5" spans="1:12" s="3" customFormat="1" ht="15.75" thickBot="1" x14ac:dyDescent="0.25">
      <c r="A5" s="543" t="s">
        <v>64</v>
      </c>
      <c r="B5" s="544"/>
      <c r="C5" s="40"/>
      <c r="D5" s="46" t="s">
        <v>65</v>
      </c>
      <c r="E5" s="179">
        <v>0.35</v>
      </c>
      <c r="F5" s="313">
        <v>0.4</v>
      </c>
      <c r="G5" s="42">
        <v>0.42</v>
      </c>
      <c r="H5" s="478">
        <v>0.49</v>
      </c>
      <c r="I5" s="47"/>
      <c r="J5" s="47"/>
    </row>
    <row r="6" spans="1:12" s="3" customFormat="1" ht="30" x14ac:dyDescent="0.2">
      <c r="A6" s="479" t="s">
        <v>67</v>
      </c>
      <c r="B6" s="25" t="s">
        <v>429</v>
      </c>
      <c r="C6" s="192" t="s">
        <v>405</v>
      </c>
      <c r="D6" s="55">
        <v>2775</v>
      </c>
      <c r="E6" s="86">
        <f>ROUND(D6-D6*$E$5,0)</f>
        <v>1804</v>
      </c>
      <c r="F6" s="458">
        <f t="shared" ref="F6:F65" si="0">ROUND(D6-D6*$F$5,0)</f>
        <v>1665</v>
      </c>
      <c r="G6" s="31">
        <f>ROUND(D6-D6*$G$5,0)</f>
        <v>1610</v>
      </c>
      <c r="H6" s="274">
        <f>D6*0.51</f>
        <v>1415.25</v>
      </c>
      <c r="I6" s="48"/>
      <c r="J6" s="48"/>
    </row>
    <row r="7" spans="1:12" s="3" customFormat="1" ht="30" x14ac:dyDescent="0.2">
      <c r="A7" s="193" t="s">
        <v>386</v>
      </c>
      <c r="B7" s="24" t="s">
        <v>112</v>
      </c>
      <c r="C7" s="35" t="s">
        <v>3</v>
      </c>
      <c r="D7" s="55">
        <v>2460</v>
      </c>
      <c r="E7" s="87">
        <f t="shared" ref="E7:E67" si="1">ROUND(D7-D7*$E$5,0)</f>
        <v>1599</v>
      </c>
      <c r="F7" s="458">
        <f t="shared" si="0"/>
        <v>1476</v>
      </c>
      <c r="G7" s="31">
        <f t="shared" ref="G7:G11" si="2">ROUND(D7-D7*$G$5,0)</f>
        <v>1427</v>
      </c>
      <c r="H7" s="274">
        <f t="shared" ref="H7:H28" si="3">D7*0.51</f>
        <v>1254.5999999999999</v>
      </c>
      <c r="I7" s="49"/>
      <c r="J7" s="49"/>
    </row>
    <row r="8" spans="1:12" s="3" customFormat="1" ht="30" x14ac:dyDescent="0.2">
      <c r="A8" s="479" t="s">
        <v>387</v>
      </c>
      <c r="B8" s="24" t="s">
        <v>327</v>
      </c>
      <c r="C8" s="35" t="s">
        <v>165</v>
      </c>
      <c r="D8" s="55">
        <v>2500</v>
      </c>
      <c r="E8" s="87">
        <f t="shared" si="1"/>
        <v>1625</v>
      </c>
      <c r="F8" s="458">
        <f t="shared" si="0"/>
        <v>1500</v>
      </c>
      <c r="G8" s="31">
        <f t="shared" si="2"/>
        <v>1450</v>
      </c>
      <c r="H8" s="274">
        <f t="shared" si="3"/>
        <v>1275</v>
      </c>
      <c r="I8" s="49"/>
      <c r="J8" s="49"/>
    </row>
    <row r="9" spans="1:12" s="3" customFormat="1" ht="30" x14ac:dyDescent="0.2">
      <c r="A9" s="480" t="s">
        <v>399</v>
      </c>
      <c r="B9" s="289" t="s">
        <v>111</v>
      </c>
      <c r="C9" s="35" t="s">
        <v>189</v>
      </c>
      <c r="D9" s="55">
        <v>2795</v>
      </c>
      <c r="E9" s="87">
        <f t="shared" si="1"/>
        <v>1817</v>
      </c>
      <c r="F9" s="458">
        <f t="shared" si="0"/>
        <v>1677</v>
      </c>
      <c r="G9" s="31">
        <f t="shared" si="2"/>
        <v>1621</v>
      </c>
      <c r="H9" s="274">
        <f t="shared" si="3"/>
        <v>1425.45</v>
      </c>
      <c r="I9" s="49"/>
      <c r="J9" s="49"/>
    </row>
    <row r="10" spans="1:12" s="3" customFormat="1" ht="30" hidden="1" x14ac:dyDescent="0.2">
      <c r="A10" s="480" t="s">
        <v>400</v>
      </c>
      <c r="B10" s="289" t="s">
        <v>231</v>
      </c>
      <c r="C10" s="35" t="s">
        <v>189</v>
      </c>
      <c r="D10" s="55">
        <v>2730</v>
      </c>
      <c r="E10" s="87">
        <f t="shared" si="1"/>
        <v>1775</v>
      </c>
      <c r="F10" s="458">
        <f t="shared" si="0"/>
        <v>1638</v>
      </c>
      <c r="G10" s="31">
        <f t="shared" si="2"/>
        <v>1583</v>
      </c>
      <c r="H10" s="274">
        <f t="shared" si="3"/>
        <v>1392.3</v>
      </c>
      <c r="I10" s="49"/>
      <c r="J10" s="49"/>
    </row>
    <row r="11" spans="1:12" s="3" customFormat="1" ht="30.75" thickBot="1" x14ac:dyDescent="0.25">
      <c r="A11" s="480" t="s">
        <v>4</v>
      </c>
      <c r="B11" s="24" t="s">
        <v>421</v>
      </c>
      <c r="C11" s="35" t="s">
        <v>189</v>
      </c>
      <c r="D11" s="56">
        <v>2520</v>
      </c>
      <c r="E11" s="87">
        <f t="shared" si="1"/>
        <v>1638</v>
      </c>
      <c r="F11" s="458">
        <f t="shared" si="0"/>
        <v>1512</v>
      </c>
      <c r="G11" s="31">
        <f t="shared" si="2"/>
        <v>1462</v>
      </c>
      <c r="H11" s="274">
        <f t="shared" si="3"/>
        <v>1285.2</v>
      </c>
      <c r="I11" s="49"/>
      <c r="J11" s="49"/>
    </row>
    <row r="12" spans="1:12" s="3" customFormat="1" ht="15" x14ac:dyDescent="0.2">
      <c r="A12" s="543" t="s">
        <v>66</v>
      </c>
      <c r="B12" s="544"/>
      <c r="C12" s="40" t="s">
        <v>108</v>
      </c>
      <c r="D12" s="68" t="s">
        <v>62</v>
      </c>
      <c r="E12" s="180">
        <v>0.35</v>
      </c>
      <c r="F12" s="42">
        <v>0.4</v>
      </c>
      <c r="G12" s="42">
        <v>0.42</v>
      </c>
      <c r="H12" s="274" t="e">
        <f t="shared" si="3"/>
        <v>#VALUE!</v>
      </c>
    </row>
    <row r="13" spans="1:12" s="3" customFormat="1" ht="30" hidden="1" x14ac:dyDescent="0.2">
      <c r="A13" s="481" t="s">
        <v>101</v>
      </c>
      <c r="B13" s="290" t="s">
        <v>390</v>
      </c>
      <c r="C13" s="291" t="s">
        <v>13</v>
      </c>
      <c r="D13" s="292">
        <v>7730</v>
      </c>
      <c r="E13" s="87">
        <f t="shared" si="1"/>
        <v>5025</v>
      </c>
      <c r="F13" s="458">
        <f t="shared" si="0"/>
        <v>4638</v>
      </c>
      <c r="G13" s="31">
        <f t="shared" ref="G13:G21" si="4">ROUND(D13-D13*$G$5,0)</f>
        <v>4483</v>
      </c>
      <c r="H13" s="274">
        <f t="shared" si="3"/>
        <v>3942.3</v>
      </c>
      <c r="I13" s="49"/>
      <c r="J13" s="49"/>
    </row>
    <row r="14" spans="1:12" s="3" customFormat="1" ht="30" x14ac:dyDescent="0.2">
      <c r="A14" s="480" t="s">
        <v>270</v>
      </c>
      <c r="B14" s="28" t="s">
        <v>282</v>
      </c>
      <c r="C14" s="44" t="s">
        <v>13</v>
      </c>
      <c r="D14" s="55">
        <v>4240</v>
      </c>
      <c r="E14" s="87">
        <f t="shared" si="1"/>
        <v>2756</v>
      </c>
      <c r="F14" s="458">
        <f t="shared" si="0"/>
        <v>2544</v>
      </c>
      <c r="G14" s="31">
        <f t="shared" si="4"/>
        <v>2459</v>
      </c>
      <c r="H14" s="274">
        <f t="shared" si="3"/>
        <v>2162.4</v>
      </c>
    </row>
    <row r="15" spans="1:12" s="3" customFormat="1" ht="30" hidden="1" x14ac:dyDescent="0.2">
      <c r="A15" s="480" t="s">
        <v>274</v>
      </c>
      <c r="B15" s="25" t="s">
        <v>283</v>
      </c>
      <c r="C15" s="74" t="s">
        <v>265</v>
      </c>
      <c r="D15" s="55">
        <v>2600</v>
      </c>
      <c r="E15" s="87">
        <f t="shared" si="1"/>
        <v>1690</v>
      </c>
      <c r="F15" s="458">
        <f t="shared" si="0"/>
        <v>1560</v>
      </c>
      <c r="G15" s="31">
        <f t="shared" ref="G15" si="5">ROUND(D15-D15*$G$5,0)</f>
        <v>1508</v>
      </c>
      <c r="H15" s="274">
        <f t="shared" si="3"/>
        <v>1326</v>
      </c>
      <c r="J15" s="49"/>
    </row>
    <row r="16" spans="1:12" s="3" customFormat="1" ht="30" x14ac:dyDescent="0.2">
      <c r="A16" s="480" t="s">
        <v>68</v>
      </c>
      <c r="B16" s="25" t="s">
        <v>428</v>
      </c>
      <c r="C16" s="192" t="s">
        <v>372</v>
      </c>
      <c r="D16" s="55">
        <v>3345</v>
      </c>
      <c r="E16" s="87">
        <f>ROUND(D16-D16*$E$5,0)</f>
        <v>2174</v>
      </c>
      <c r="F16" s="458">
        <f t="shared" si="0"/>
        <v>2007</v>
      </c>
      <c r="G16" s="31">
        <f t="shared" si="4"/>
        <v>1940</v>
      </c>
      <c r="H16" s="274">
        <f t="shared" si="3"/>
        <v>1705.95</v>
      </c>
      <c r="J16" s="51"/>
    </row>
    <row r="17" spans="1:8" s="3" customFormat="1" ht="30" x14ac:dyDescent="0.2">
      <c r="A17" s="480" t="s">
        <v>8</v>
      </c>
      <c r="B17" s="28" t="s">
        <v>112</v>
      </c>
      <c r="C17" s="44" t="s">
        <v>166</v>
      </c>
      <c r="D17" s="55">
        <v>3600</v>
      </c>
      <c r="E17" s="87">
        <f t="shared" si="1"/>
        <v>2340</v>
      </c>
      <c r="F17" s="458">
        <f t="shared" si="0"/>
        <v>2160</v>
      </c>
      <c r="G17" s="31">
        <f t="shared" si="4"/>
        <v>2088</v>
      </c>
      <c r="H17" s="274">
        <f t="shared" si="3"/>
        <v>1836</v>
      </c>
    </row>
    <row r="18" spans="1:8" s="3" customFormat="1" ht="30" x14ac:dyDescent="0.2">
      <c r="A18" s="482" t="s">
        <v>103</v>
      </c>
      <c r="B18" s="28" t="s">
        <v>113</v>
      </c>
      <c r="C18" s="74" t="s">
        <v>7</v>
      </c>
      <c r="D18" s="55">
        <v>3600</v>
      </c>
      <c r="E18" s="87">
        <f t="shared" si="1"/>
        <v>2340</v>
      </c>
      <c r="F18" s="458">
        <f t="shared" si="0"/>
        <v>2160</v>
      </c>
      <c r="G18" s="31">
        <f t="shared" si="4"/>
        <v>2088</v>
      </c>
      <c r="H18" s="274">
        <f t="shared" si="3"/>
        <v>1836</v>
      </c>
    </row>
    <row r="19" spans="1:8" s="3" customFormat="1" ht="30" x14ac:dyDescent="0.2">
      <c r="A19" s="480" t="s">
        <v>6</v>
      </c>
      <c r="B19" s="28" t="s">
        <v>114</v>
      </c>
      <c r="C19" s="44" t="s">
        <v>189</v>
      </c>
      <c r="D19" s="55">
        <v>2695</v>
      </c>
      <c r="E19" s="87">
        <f t="shared" si="1"/>
        <v>1752</v>
      </c>
      <c r="F19" s="458">
        <f t="shared" si="0"/>
        <v>1617</v>
      </c>
      <c r="G19" s="31">
        <f t="shared" si="4"/>
        <v>1563</v>
      </c>
      <c r="H19" s="274">
        <f t="shared" si="3"/>
        <v>1374.45</v>
      </c>
    </row>
    <row r="20" spans="1:8" s="3" customFormat="1" ht="30" x14ac:dyDescent="0.2">
      <c r="A20" s="482" t="s">
        <v>102</v>
      </c>
      <c r="B20" s="28" t="s">
        <v>284</v>
      </c>
      <c r="C20" s="74" t="s">
        <v>7</v>
      </c>
      <c r="D20" s="55">
        <v>2695</v>
      </c>
      <c r="E20" s="87">
        <f t="shared" si="1"/>
        <v>1752</v>
      </c>
      <c r="F20" s="458">
        <f t="shared" si="0"/>
        <v>1617</v>
      </c>
      <c r="G20" s="31">
        <f t="shared" si="4"/>
        <v>1563</v>
      </c>
      <c r="H20" s="274">
        <f t="shared" si="3"/>
        <v>1374.45</v>
      </c>
    </row>
    <row r="21" spans="1:8" s="3" customFormat="1" ht="30.75" thickBot="1" x14ac:dyDescent="0.25">
      <c r="A21" s="480" t="s">
        <v>271</v>
      </c>
      <c r="B21" s="28" t="s">
        <v>111</v>
      </c>
      <c r="C21" s="44" t="s">
        <v>166</v>
      </c>
      <c r="D21" s="56">
        <v>3440</v>
      </c>
      <c r="E21" s="87">
        <f t="shared" si="1"/>
        <v>2236</v>
      </c>
      <c r="F21" s="458">
        <f t="shared" si="0"/>
        <v>2064</v>
      </c>
      <c r="G21" s="31">
        <f t="shared" si="4"/>
        <v>1995</v>
      </c>
      <c r="H21" s="274">
        <f t="shared" si="3"/>
        <v>1754.4</v>
      </c>
    </row>
    <row r="22" spans="1:8" s="3" customFormat="1" ht="15" x14ac:dyDescent="0.2">
      <c r="A22" s="543" t="s">
        <v>69</v>
      </c>
      <c r="B22" s="544"/>
      <c r="C22" s="40" t="s">
        <v>108</v>
      </c>
      <c r="D22" s="68" t="s">
        <v>62</v>
      </c>
      <c r="E22" s="180">
        <v>0.35</v>
      </c>
      <c r="F22" s="42">
        <v>0.4</v>
      </c>
      <c r="G22" s="42">
        <v>0.42</v>
      </c>
      <c r="H22" s="274" t="e">
        <f t="shared" si="3"/>
        <v>#VALUE!</v>
      </c>
    </row>
    <row r="23" spans="1:8" s="3" customFormat="1" ht="30" x14ac:dyDescent="0.2">
      <c r="A23" s="480" t="s">
        <v>12</v>
      </c>
      <c r="B23" s="28" t="s">
        <v>282</v>
      </c>
      <c r="C23" s="44" t="s">
        <v>13</v>
      </c>
      <c r="D23" s="55">
        <f>D14</f>
        <v>4240</v>
      </c>
      <c r="E23" s="87">
        <f t="shared" si="1"/>
        <v>2756</v>
      </c>
      <c r="F23" s="458">
        <f t="shared" si="0"/>
        <v>2544</v>
      </c>
      <c r="G23" s="31">
        <f t="shared" ref="G23:G28" si="6">ROUND(D23-D23*$G$5,0)</f>
        <v>2459</v>
      </c>
      <c r="H23" s="274">
        <f t="shared" si="3"/>
        <v>2162.4</v>
      </c>
    </row>
    <row r="24" spans="1:8" s="3" customFormat="1" ht="30" hidden="1" x14ac:dyDescent="0.2">
      <c r="A24" s="480" t="s">
        <v>275</v>
      </c>
      <c r="B24" s="28" t="s">
        <v>282</v>
      </c>
      <c r="C24" s="74" t="s">
        <v>265</v>
      </c>
      <c r="D24" s="55">
        <v>2600</v>
      </c>
      <c r="E24" s="87">
        <f t="shared" si="1"/>
        <v>1690</v>
      </c>
      <c r="F24" s="458">
        <f t="shared" si="0"/>
        <v>1560</v>
      </c>
      <c r="G24" s="31">
        <f t="shared" si="6"/>
        <v>1508</v>
      </c>
      <c r="H24" s="274">
        <f t="shared" si="3"/>
        <v>1326</v>
      </c>
    </row>
    <row r="25" spans="1:8" s="3" customFormat="1" ht="30" x14ac:dyDescent="0.2">
      <c r="A25" s="480" t="s">
        <v>70</v>
      </c>
      <c r="B25" s="25" t="s">
        <v>428</v>
      </c>
      <c r="C25" s="192" t="s">
        <v>372</v>
      </c>
      <c r="D25" s="55">
        <v>3345</v>
      </c>
      <c r="E25" s="87">
        <f t="shared" si="1"/>
        <v>2174</v>
      </c>
      <c r="F25" s="458">
        <f t="shared" si="0"/>
        <v>2007</v>
      </c>
      <c r="G25" s="31">
        <f t="shared" si="6"/>
        <v>1940</v>
      </c>
      <c r="H25" s="274">
        <f t="shared" si="3"/>
        <v>1705.95</v>
      </c>
    </row>
    <row r="26" spans="1:8" s="3" customFormat="1" ht="30" x14ac:dyDescent="0.2">
      <c r="A26" s="480" t="s">
        <v>11</v>
      </c>
      <c r="B26" s="28" t="s">
        <v>112</v>
      </c>
      <c r="C26" s="44" t="s">
        <v>166</v>
      </c>
      <c r="D26" s="55">
        <f>D17</f>
        <v>3600</v>
      </c>
      <c r="E26" s="87">
        <f t="shared" si="1"/>
        <v>2340</v>
      </c>
      <c r="F26" s="458">
        <f t="shared" si="0"/>
        <v>2160</v>
      </c>
      <c r="G26" s="31">
        <f t="shared" si="6"/>
        <v>2088</v>
      </c>
      <c r="H26" s="274">
        <f t="shared" si="3"/>
        <v>1836</v>
      </c>
    </row>
    <row r="27" spans="1:8" s="3" customFormat="1" ht="30" x14ac:dyDescent="0.2">
      <c r="A27" s="480" t="s">
        <v>10</v>
      </c>
      <c r="B27" s="28" t="s">
        <v>114</v>
      </c>
      <c r="C27" s="44" t="s">
        <v>189</v>
      </c>
      <c r="D27" s="55">
        <f>D19</f>
        <v>2695</v>
      </c>
      <c r="E27" s="87">
        <f t="shared" si="1"/>
        <v>1752</v>
      </c>
      <c r="F27" s="458">
        <f t="shared" si="0"/>
        <v>1617</v>
      </c>
      <c r="G27" s="31">
        <f t="shared" si="6"/>
        <v>1563</v>
      </c>
      <c r="H27" s="274">
        <f t="shared" si="3"/>
        <v>1374.45</v>
      </c>
    </row>
    <row r="28" spans="1:8" s="3" customFormat="1" ht="30.75" thickBot="1" x14ac:dyDescent="0.25">
      <c r="A28" s="480" t="s">
        <v>104</v>
      </c>
      <c r="B28" s="28" t="s">
        <v>111</v>
      </c>
      <c r="C28" s="44" t="s">
        <v>166</v>
      </c>
      <c r="D28" s="56">
        <f>D21</f>
        <v>3440</v>
      </c>
      <c r="E28" s="87">
        <f t="shared" si="1"/>
        <v>2236</v>
      </c>
      <c r="F28" s="458">
        <f t="shared" si="0"/>
        <v>2064</v>
      </c>
      <c r="G28" s="31">
        <f t="shared" si="6"/>
        <v>1995</v>
      </c>
      <c r="H28" s="274">
        <f t="shared" si="3"/>
        <v>1754.4</v>
      </c>
    </row>
    <row r="29" spans="1:8" s="3" customFormat="1" ht="15" x14ac:dyDescent="0.2">
      <c r="A29" s="543" t="s">
        <v>71</v>
      </c>
      <c r="B29" s="544"/>
      <c r="C29" s="40" t="s">
        <v>108</v>
      </c>
      <c r="D29" s="68" t="s">
        <v>62</v>
      </c>
      <c r="E29" s="180">
        <v>0.35</v>
      </c>
      <c r="F29" s="42">
        <v>0.4</v>
      </c>
      <c r="G29" s="42">
        <v>0.42</v>
      </c>
      <c r="H29" s="177"/>
    </row>
    <row r="30" spans="1:8" s="3" customFormat="1" ht="30" customHeight="1" x14ac:dyDescent="0.2">
      <c r="A30" s="482" t="s">
        <v>376</v>
      </c>
      <c r="B30" s="60" t="s">
        <v>232</v>
      </c>
      <c r="C30" s="44" t="s">
        <v>14</v>
      </c>
      <c r="D30" s="55">
        <v>4161.2</v>
      </c>
      <c r="E30" s="87">
        <f t="shared" si="1"/>
        <v>2705</v>
      </c>
      <c r="F30" s="458">
        <f t="shared" si="0"/>
        <v>2497</v>
      </c>
      <c r="G30" s="31">
        <f t="shared" ref="G30:G36" si="7">ROUND(D30-D30*$G$5,0)</f>
        <v>2413</v>
      </c>
      <c r="H30" s="177"/>
    </row>
    <row r="31" spans="1:8" s="3" customFormat="1" ht="30" x14ac:dyDescent="0.2">
      <c r="A31" s="482" t="s">
        <v>426</v>
      </c>
      <c r="B31" s="60" t="s">
        <v>242</v>
      </c>
      <c r="C31" s="44" t="s">
        <v>14</v>
      </c>
      <c r="D31" s="55">
        <v>4243.6000000000004</v>
      </c>
      <c r="E31" s="87">
        <f t="shared" si="1"/>
        <v>2758</v>
      </c>
      <c r="F31" s="458">
        <f t="shared" si="0"/>
        <v>2546</v>
      </c>
      <c r="G31" s="31">
        <f t="shared" si="7"/>
        <v>2461</v>
      </c>
      <c r="H31" s="177"/>
    </row>
    <row r="32" spans="1:8" s="3" customFormat="1" ht="30" x14ac:dyDescent="0.2">
      <c r="A32" s="482" t="s">
        <v>425</v>
      </c>
      <c r="B32" s="60" t="s">
        <v>285</v>
      </c>
      <c r="C32" s="44" t="s">
        <v>265</v>
      </c>
      <c r="D32" s="55">
        <v>4346.6000000000004</v>
      </c>
      <c r="E32" s="87">
        <f t="shared" si="1"/>
        <v>2825</v>
      </c>
      <c r="F32" s="458">
        <f t="shared" si="0"/>
        <v>2608</v>
      </c>
      <c r="G32" s="31">
        <f t="shared" si="7"/>
        <v>2521</v>
      </c>
      <c r="H32" s="177"/>
    </row>
    <row r="33" spans="1:10" s="3" customFormat="1" ht="30" x14ac:dyDescent="0.2">
      <c r="A33" s="482" t="s">
        <v>424</v>
      </c>
      <c r="B33" s="60" t="s">
        <v>286</v>
      </c>
      <c r="C33" s="44" t="s">
        <v>265</v>
      </c>
      <c r="D33" s="55">
        <v>4346.6000000000004</v>
      </c>
      <c r="E33" s="87">
        <f t="shared" si="1"/>
        <v>2825</v>
      </c>
      <c r="F33" s="458">
        <f t="shared" si="0"/>
        <v>2608</v>
      </c>
      <c r="G33" s="31">
        <f t="shared" si="7"/>
        <v>2521</v>
      </c>
      <c r="H33" s="177"/>
    </row>
    <row r="34" spans="1:10" s="3" customFormat="1" ht="30" hidden="1" x14ac:dyDescent="0.2">
      <c r="A34" s="482" t="s">
        <v>264</v>
      </c>
      <c r="B34" s="60" t="s">
        <v>232</v>
      </c>
      <c r="C34" s="44" t="s">
        <v>244</v>
      </c>
      <c r="D34" s="55">
        <v>2935.5</v>
      </c>
      <c r="E34" s="87">
        <f t="shared" si="1"/>
        <v>1908</v>
      </c>
      <c r="F34" s="458">
        <f t="shared" si="0"/>
        <v>1761</v>
      </c>
      <c r="G34" s="31">
        <f t="shared" si="7"/>
        <v>1703</v>
      </c>
      <c r="H34" s="177"/>
    </row>
    <row r="35" spans="1:10" s="3" customFormat="1" ht="31.5" thickBot="1" x14ac:dyDescent="0.25">
      <c r="A35" s="482" t="s">
        <v>427</v>
      </c>
      <c r="B35" s="60" t="s">
        <v>232</v>
      </c>
      <c r="C35" s="44" t="s">
        <v>265</v>
      </c>
      <c r="D35" s="55">
        <v>4521.7</v>
      </c>
      <c r="E35" s="87">
        <f t="shared" si="1"/>
        <v>2939</v>
      </c>
      <c r="F35" s="458">
        <f t="shared" si="0"/>
        <v>2713</v>
      </c>
      <c r="G35" s="31">
        <f t="shared" si="7"/>
        <v>2623</v>
      </c>
      <c r="H35" s="177"/>
    </row>
    <row r="36" spans="1:10" s="3" customFormat="1" ht="30.75" hidden="1" thickBot="1" x14ac:dyDescent="0.25">
      <c r="A36" s="482" t="s">
        <v>241</v>
      </c>
      <c r="B36" s="28" t="s">
        <v>320</v>
      </c>
      <c r="C36" s="44" t="s">
        <v>244</v>
      </c>
      <c r="D36" s="56">
        <v>4490</v>
      </c>
      <c r="E36" s="87">
        <f t="shared" si="1"/>
        <v>2919</v>
      </c>
      <c r="F36" s="458">
        <f t="shared" si="0"/>
        <v>2694</v>
      </c>
      <c r="G36" s="31">
        <f t="shared" si="7"/>
        <v>2604</v>
      </c>
      <c r="H36" s="177"/>
    </row>
    <row r="37" spans="1:10" s="3" customFormat="1" ht="15.75" thickBot="1" x14ac:dyDescent="0.25">
      <c r="A37" s="483" t="s">
        <v>342</v>
      </c>
      <c r="B37" s="83"/>
      <c r="C37" s="40" t="s">
        <v>108</v>
      </c>
      <c r="D37" s="69" t="s">
        <v>62</v>
      </c>
      <c r="E37" s="180">
        <v>0.35</v>
      </c>
      <c r="F37" s="42">
        <v>0.4</v>
      </c>
      <c r="G37" s="42">
        <v>0.42</v>
      </c>
      <c r="H37" s="177"/>
    </row>
    <row r="38" spans="1:10" s="3" customFormat="1" ht="30.75" thickBot="1" x14ac:dyDescent="0.25">
      <c r="A38" s="91" t="s">
        <v>272</v>
      </c>
      <c r="B38" s="60" t="s">
        <v>273</v>
      </c>
      <c r="C38" s="44" t="s">
        <v>329</v>
      </c>
      <c r="D38" s="90">
        <v>2500</v>
      </c>
      <c r="E38" s="87">
        <f t="shared" si="1"/>
        <v>1625</v>
      </c>
      <c r="F38" s="458">
        <f t="shared" si="0"/>
        <v>1500</v>
      </c>
      <c r="G38" s="31">
        <f>ROUND(D38-D38*$G$5,0)</f>
        <v>1450</v>
      </c>
      <c r="H38" s="177"/>
    </row>
    <row r="39" spans="1:10" s="3" customFormat="1" ht="15" x14ac:dyDescent="0.2">
      <c r="A39" s="484" t="s">
        <v>287</v>
      </c>
      <c r="B39" s="83"/>
      <c r="C39" s="40" t="s">
        <v>108</v>
      </c>
      <c r="D39" s="69" t="s">
        <v>62</v>
      </c>
      <c r="E39" s="180">
        <v>0.35</v>
      </c>
      <c r="F39" s="42">
        <v>0.4</v>
      </c>
      <c r="G39" s="42">
        <v>0.42</v>
      </c>
      <c r="H39" s="177"/>
    </row>
    <row r="40" spans="1:10" s="3" customFormat="1" ht="30" x14ac:dyDescent="0.2">
      <c r="A40" s="485" t="s">
        <v>336</v>
      </c>
      <c r="B40" s="28" t="s">
        <v>337</v>
      </c>
      <c r="C40" s="45" t="s">
        <v>338</v>
      </c>
      <c r="D40" s="55">
        <v>4590</v>
      </c>
      <c r="E40" s="87">
        <f t="shared" si="1"/>
        <v>2984</v>
      </c>
      <c r="F40" s="458">
        <f t="shared" si="0"/>
        <v>2754</v>
      </c>
      <c r="G40" s="31">
        <f>ROUND(D40-D40*$G$5,0)</f>
        <v>2662</v>
      </c>
      <c r="H40" s="177"/>
    </row>
    <row r="41" spans="1:10" s="3" customFormat="1" ht="15" hidden="1" x14ac:dyDescent="0.2">
      <c r="A41" s="485"/>
      <c r="B41" s="28"/>
      <c r="C41" s="45"/>
      <c r="D41" s="55">
        <v>4590</v>
      </c>
      <c r="E41" s="87">
        <f t="shared" si="1"/>
        <v>2984</v>
      </c>
      <c r="F41" s="458">
        <f t="shared" si="0"/>
        <v>2754</v>
      </c>
      <c r="G41" s="31">
        <f t="shared" ref="G41:G44" si="8">ROUND(D41-D41*$G$5,0)</f>
        <v>2662</v>
      </c>
      <c r="H41" s="177"/>
    </row>
    <row r="42" spans="1:10" s="3" customFormat="1" ht="30" x14ac:dyDescent="0.2">
      <c r="A42" s="485" t="s">
        <v>355</v>
      </c>
      <c r="B42" s="28" t="s">
        <v>335</v>
      </c>
      <c r="C42" s="45" t="s">
        <v>334</v>
      </c>
      <c r="D42" s="84">
        <v>4180</v>
      </c>
      <c r="E42" s="87">
        <f t="shared" si="1"/>
        <v>2717</v>
      </c>
      <c r="F42" s="458">
        <f t="shared" si="0"/>
        <v>2508</v>
      </c>
      <c r="G42" s="31">
        <f t="shared" si="8"/>
        <v>2424</v>
      </c>
      <c r="H42" s="177"/>
    </row>
    <row r="43" spans="1:10" s="3" customFormat="1" ht="30" x14ac:dyDescent="0.2">
      <c r="A43" s="485" t="s">
        <v>356</v>
      </c>
      <c r="B43" s="28" t="s">
        <v>333</v>
      </c>
      <c r="C43" s="45" t="s">
        <v>331</v>
      </c>
      <c r="D43" s="84">
        <v>4250</v>
      </c>
      <c r="E43" s="87">
        <f t="shared" si="1"/>
        <v>2763</v>
      </c>
      <c r="F43" s="458">
        <f t="shared" si="0"/>
        <v>2550</v>
      </c>
      <c r="G43" s="31">
        <f t="shared" si="8"/>
        <v>2465</v>
      </c>
      <c r="H43" s="177"/>
    </row>
    <row r="44" spans="1:10" s="3" customFormat="1" ht="30" x14ac:dyDescent="0.2">
      <c r="A44" s="485" t="s">
        <v>357</v>
      </c>
      <c r="B44" s="28" t="s">
        <v>332</v>
      </c>
      <c r="C44" s="45" t="s">
        <v>331</v>
      </c>
      <c r="D44" s="84">
        <v>4180</v>
      </c>
      <c r="E44" s="87">
        <f t="shared" si="1"/>
        <v>2717</v>
      </c>
      <c r="F44" s="458">
        <f t="shared" si="0"/>
        <v>2508</v>
      </c>
      <c r="G44" s="31">
        <f t="shared" si="8"/>
        <v>2424</v>
      </c>
      <c r="H44" s="177"/>
    </row>
    <row r="45" spans="1:10" s="3" customFormat="1" ht="15.75" thickBot="1" x14ac:dyDescent="0.25">
      <c r="A45" s="486" t="s">
        <v>288</v>
      </c>
      <c r="B45" s="83"/>
      <c r="C45" s="57" t="s">
        <v>108</v>
      </c>
      <c r="D45" s="70" t="s">
        <v>62</v>
      </c>
      <c r="E45" s="180">
        <v>0.35</v>
      </c>
      <c r="F45" s="42">
        <v>0.4</v>
      </c>
      <c r="G45" s="58">
        <v>0.42</v>
      </c>
      <c r="H45" s="177"/>
    </row>
    <row r="46" spans="1:10" s="3" customFormat="1" ht="30" x14ac:dyDescent="0.2">
      <c r="A46" s="485" t="s">
        <v>362</v>
      </c>
      <c r="B46" s="28" t="s">
        <v>361</v>
      </c>
      <c r="C46" s="45" t="s">
        <v>363</v>
      </c>
      <c r="D46" s="61">
        <v>4900</v>
      </c>
      <c r="E46" s="31">
        <f t="shared" ref="E46" si="9">ROUND(D46-D46*$E$5,0)</f>
        <v>3185</v>
      </c>
      <c r="F46" s="458">
        <f t="shared" si="0"/>
        <v>2940</v>
      </c>
      <c r="G46" s="31">
        <f t="shared" ref="G46" si="10">ROUND(D46-D46*$G$5,0)</f>
        <v>2842</v>
      </c>
      <c r="H46" s="177"/>
    </row>
    <row r="47" spans="1:10" s="3" customFormat="1" ht="30" x14ac:dyDescent="0.2">
      <c r="A47" s="193" t="s">
        <v>341</v>
      </c>
      <c r="B47" s="28" t="s">
        <v>110</v>
      </c>
      <c r="C47" s="44" t="s">
        <v>358</v>
      </c>
      <c r="D47" s="55">
        <v>5290</v>
      </c>
      <c r="E47" s="31">
        <f>ROUND(D47-D47*$E$5,0)</f>
        <v>3439</v>
      </c>
      <c r="F47" s="458">
        <f t="shared" si="0"/>
        <v>3174</v>
      </c>
      <c r="G47" s="31">
        <f>ROUND(D47-D47*$G$5,0)</f>
        <v>3068</v>
      </c>
      <c r="H47" s="177"/>
      <c r="I47" s="50"/>
      <c r="J47" s="50"/>
    </row>
    <row r="48" spans="1:10" s="3" customFormat="1" ht="30" x14ac:dyDescent="0.2">
      <c r="A48" s="259" t="s">
        <v>330</v>
      </c>
      <c r="B48" s="28" t="s">
        <v>110</v>
      </c>
      <c r="C48" s="44" t="s">
        <v>359</v>
      </c>
      <c r="D48" s="55">
        <v>5290</v>
      </c>
      <c r="E48" s="31">
        <f t="shared" si="1"/>
        <v>3439</v>
      </c>
      <c r="F48" s="458">
        <f t="shared" si="0"/>
        <v>3174</v>
      </c>
      <c r="G48" s="31">
        <f>ROUND(D48-D48*$G$5,0)</f>
        <v>3068</v>
      </c>
      <c r="H48" s="177"/>
      <c r="I48" s="47"/>
      <c r="J48" s="47"/>
    </row>
    <row r="49" spans="1:10" s="3" customFormat="1" ht="30" x14ac:dyDescent="0.2">
      <c r="A49" s="193" t="s">
        <v>354</v>
      </c>
      <c r="B49" s="28" t="s">
        <v>110</v>
      </c>
      <c r="C49" s="44" t="s">
        <v>360</v>
      </c>
      <c r="D49" s="55">
        <v>5290</v>
      </c>
      <c r="E49" s="31">
        <f t="shared" ref="E49" si="11">ROUND(D49-D49*$E$5,0)</f>
        <v>3439</v>
      </c>
      <c r="F49" s="458">
        <f t="shared" si="0"/>
        <v>3174</v>
      </c>
      <c r="G49" s="31">
        <f>ROUND(D49-D49*$G$5,0)</f>
        <v>3068</v>
      </c>
      <c r="H49" s="177"/>
      <c r="I49" s="49"/>
      <c r="J49" s="49"/>
    </row>
    <row r="50" spans="1:10" s="3" customFormat="1" ht="15.75" thickBot="1" x14ac:dyDescent="0.25">
      <c r="A50" s="543" t="s">
        <v>72</v>
      </c>
      <c r="B50" s="544"/>
      <c r="C50" s="40" t="s">
        <v>108</v>
      </c>
      <c r="D50" s="70" t="s">
        <v>62</v>
      </c>
      <c r="E50" s="180">
        <v>0.35</v>
      </c>
      <c r="F50" s="42">
        <v>0.4</v>
      </c>
      <c r="G50" s="42">
        <v>0.42</v>
      </c>
      <c r="H50" s="177"/>
    </row>
    <row r="51" spans="1:10" s="3" customFormat="1" ht="30.75" thickBot="1" x14ac:dyDescent="0.25">
      <c r="A51" s="482" t="s">
        <v>105</v>
      </c>
      <c r="B51" s="28" t="s">
        <v>109</v>
      </c>
      <c r="C51" s="44" t="s">
        <v>15</v>
      </c>
      <c r="D51" s="82">
        <v>250</v>
      </c>
      <c r="E51" s="87">
        <f t="shared" si="1"/>
        <v>163</v>
      </c>
      <c r="F51" s="458">
        <f t="shared" si="0"/>
        <v>150</v>
      </c>
      <c r="G51" s="31">
        <f>ROUND(D51-D51*$G$5,0)</f>
        <v>145</v>
      </c>
      <c r="H51" s="177"/>
    </row>
    <row r="52" spans="1:10" s="3" customFormat="1" ht="15" x14ac:dyDescent="0.2">
      <c r="A52" s="545" t="s">
        <v>73</v>
      </c>
      <c r="B52" s="544"/>
      <c r="C52" s="40" t="s">
        <v>108</v>
      </c>
      <c r="D52" s="68" t="s">
        <v>62</v>
      </c>
      <c r="E52" s="180">
        <v>0.35</v>
      </c>
      <c r="F52" s="42">
        <v>0.4</v>
      </c>
      <c r="G52" s="42">
        <v>0.42</v>
      </c>
      <c r="H52" s="177"/>
      <c r="I52" s="50"/>
      <c r="J52" s="50"/>
    </row>
    <row r="53" spans="1:10" s="3" customFormat="1" ht="18.75" x14ac:dyDescent="0.2">
      <c r="A53" s="487" t="s">
        <v>74</v>
      </c>
      <c r="B53" s="333" t="s">
        <v>75</v>
      </c>
      <c r="C53" s="44" t="s">
        <v>60</v>
      </c>
      <c r="D53" s="84">
        <v>225</v>
      </c>
      <c r="E53" s="87">
        <f t="shared" si="1"/>
        <v>146</v>
      </c>
      <c r="F53" s="458">
        <f t="shared" si="0"/>
        <v>135</v>
      </c>
      <c r="G53" s="52">
        <f>ROUND(D53-D53*$G$5,1)</f>
        <v>130.5</v>
      </c>
      <c r="H53" s="177"/>
      <c r="I53" s="47"/>
      <c r="J53" s="47"/>
    </row>
    <row r="54" spans="1:10" s="3" customFormat="1" ht="18.75" x14ac:dyDescent="0.2">
      <c r="A54" s="487" t="s">
        <v>74</v>
      </c>
      <c r="B54" s="333" t="s">
        <v>76</v>
      </c>
      <c r="C54" s="44" t="s">
        <v>60</v>
      </c>
      <c r="D54" s="84">
        <v>250</v>
      </c>
      <c r="E54" s="87">
        <f t="shared" si="1"/>
        <v>163</v>
      </c>
      <c r="F54" s="458">
        <f t="shared" si="0"/>
        <v>150</v>
      </c>
      <c r="G54" s="52">
        <f>ROUND(D54-D54*$G$5,1)</f>
        <v>145</v>
      </c>
      <c r="H54" s="177"/>
      <c r="I54" s="49"/>
      <c r="J54" s="49"/>
    </row>
    <row r="55" spans="1:10" s="3" customFormat="1" ht="15" hidden="1" x14ac:dyDescent="0.2">
      <c r="A55" s="480" t="s">
        <v>74</v>
      </c>
      <c r="B55" s="81" t="s">
        <v>77</v>
      </c>
      <c r="C55" s="44" t="s">
        <v>60</v>
      </c>
      <c r="D55" s="55">
        <v>280</v>
      </c>
      <c r="E55" s="87">
        <f t="shared" si="1"/>
        <v>182</v>
      </c>
      <c r="F55" s="458">
        <f t="shared" si="0"/>
        <v>168</v>
      </c>
      <c r="G55" s="31">
        <f>ROUND(D55-D55*$G$5,0)</f>
        <v>162</v>
      </c>
      <c r="H55" s="177"/>
    </row>
    <row r="56" spans="1:10" s="3" customFormat="1" ht="15.75" hidden="1" thickBot="1" x14ac:dyDescent="0.25">
      <c r="A56" s="480" t="s">
        <v>74</v>
      </c>
      <c r="B56" s="32" t="s">
        <v>263</v>
      </c>
      <c r="C56" s="44" t="s">
        <v>60</v>
      </c>
      <c r="D56" s="56">
        <v>432</v>
      </c>
      <c r="E56" s="87">
        <f t="shared" si="1"/>
        <v>281</v>
      </c>
      <c r="F56" s="458">
        <f t="shared" si="0"/>
        <v>259</v>
      </c>
      <c r="G56" s="31">
        <f>ROUND(D56-D56*$G$5,0)</f>
        <v>251</v>
      </c>
      <c r="H56" s="177"/>
    </row>
    <row r="57" spans="1:10" s="3" customFormat="1" ht="15.75" thickBot="1" x14ac:dyDescent="0.25">
      <c r="A57" s="488" t="s">
        <v>16</v>
      </c>
      <c r="B57" s="366" t="s">
        <v>63</v>
      </c>
      <c r="C57" s="367" t="s">
        <v>108</v>
      </c>
      <c r="D57" s="80" t="s">
        <v>62</v>
      </c>
      <c r="E57" s="184">
        <v>0.35</v>
      </c>
      <c r="F57" s="75">
        <v>0.4</v>
      </c>
      <c r="G57" s="136">
        <v>0.42</v>
      </c>
      <c r="H57" s="177"/>
    </row>
    <row r="58" spans="1:10" s="3" customFormat="1" ht="18.75" x14ac:dyDescent="0.2">
      <c r="A58" s="371" t="s">
        <v>276</v>
      </c>
      <c r="B58" s="282" t="s">
        <v>442</v>
      </c>
      <c r="C58" s="272" t="s">
        <v>116</v>
      </c>
      <c r="D58" s="312">
        <v>835</v>
      </c>
      <c r="E58" s="140">
        <f t="shared" si="1"/>
        <v>543</v>
      </c>
      <c r="F58" s="77">
        <f t="shared" si="0"/>
        <v>501</v>
      </c>
      <c r="G58" s="76">
        <f t="shared" ref="G58:G69" si="12">ROUND(D58-D58*$G$5,0)</f>
        <v>484</v>
      </c>
      <c r="H58" s="177"/>
      <c r="I58" s="29"/>
      <c r="J58" s="29"/>
    </row>
    <row r="59" spans="1:10" s="3" customFormat="1" ht="18.75" x14ac:dyDescent="0.2">
      <c r="A59" s="279" t="s">
        <v>276</v>
      </c>
      <c r="B59" s="293" t="s">
        <v>115</v>
      </c>
      <c r="C59" s="35" t="s">
        <v>277</v>
      </c>
      <c r="D59" s="65">
        <v>1323</v>
      </c>
      <c r="E59" s="87">
        <f t="shared" si="1"/>
        <v>860</v>
      </c>
      <c r="F59" s="458">
        <f t="shared" si="0"/>
        <v>794</v>
      </c>
      <c r="G59" s="31">
        <f t="shared" ref="G59" si="13">ROUND(D59-D59*$G$5,0)</f>
        <v>767</v>
      </c>
      <c r="H59" s="177"/>
      <c r="I59" s="29"/>
      <c r="J59" s="29"/>
    </row>
    <row r="60" spans="1:10" s="3" customFormat="1" ht="15.75" x14ac:dyDescent="0.2">
      <c r="A60" s="372"/>
      <c r="B60" s="281" t="s">
        <v>115</v>
      </c>
      <c r="C60" s="35" t="s">
        <v>278</v>
      </c>
      <c r="D60" s="65">
        <v>1391</v>
      </c>
      <c r="E60" s="87">
        <f t="shared" si="1"/>
        <v>904</v>
      </c>
      <c r="F60" s="458">
        <f t="shared" si="0"/>
        <v>835</v>
      </c>
      <c r="G60" s="31">
        <f t="shared" si="12"/>
        <v>807</v>
      </c>
      <c r="H60" s="177"/>
    </row>
    <row r="61" spans="1:10" s="3" customFormat="1" ht="18.75" x14ac:dyDescent="0.2">
      <c r="A61" s="373" t="s">
        <v>117</v>
      </c>
      <c r="B61" s="33" t="s">
        <v>266</v>
      </c>
      <c r="C61" s="35" t="s">
        <v>60</v>
      </c>
      <c r="D61" s="65">
        <v>998</v>
      </c>
      <c r="E61" s="87">
        <f t="shared" si="1"/>
        <v>649</v>
      </c>
      <c r="F61" s="458">
        <f t="shared" si="0"/>
        <v>599</v>
      </c>
      <c r="G61" s="31">
        <f t="shared" si="12"/>
        <v>579</v>
      </c>
      <c r="H61" s="177"/>
      <c r="I61" s="29"/>
      <c r="J61" s="29"/>
    </row>
    <row r="62" spans="1:10" s="3" customFormat="1" ht="15" x14ac:dyDescent="0.2">
      <c r="A62" s="372"/>
      <c r="B62" s="33" t="s">
        <v>416</v>
      </c>
      <c r="C62" s="35" t="s">
        <v>60</v>
      </c>
      <c r="D62" s="65">
        <v>866</v>
      </c>
      <c r="E62" s="87">
        <f t="shared" si="1"/>
        <v>563</v>
      </c>
      <c r="F62" s="458">
        <f t="shared" si="0"/>
        <v>520</v>
      </c>
      <c r="G62" s="31">
        <f>ROUND(D62-D62*$G$5,0)</f>
        <v>502</v>
      </c>
      <c r="H62" s="177"/>
    </row>
    <row r="63" spans="1:10" s="3" customFormat="1" ht="15" x14ac:dyDescent="0.2">
      <c r="A63" s="135"/>
      <c r="B63" s="280" t="s">
        <v>78</v>
      </c>
      <c r="C63" s="35" t="s">
        <v>60</v>
      </c>
      <c r="D63" s="65">
        <v>1124</v>
      </c>
      <c r="E63" s="87">
        <f t="shared" si="1"/>
        <v>731</v>
      </c>
      <c r="F63" s="458">
        <f t="shared" si="0"/>
        <v>674</v>
      </c>
      <c r="G63" s="31">
        <f t="shared" si="12"/>
        <v>652</v>
      </c>
      <c r="H63" s="177"/>
    </row>
    <row r="64" spans="1:10" s="3" customFormat="1" ht="15" hidden="1" x14ac:dyDescent="0.2">
      <c r="A64" s="372"/>
      <c r="B64" s="22" t="s">
        <v>79</v>
      </c>
      <c r="C64" s="35" t="s">
        <v>60</v>
      </c>
      <c r="D64" s="65">
        <v>577.5</v>
      </c>
      <c r="E64" s="87">
        <f t="shared" si="1"/>
        <v>375</v>
      </c>
      <c r="F64" s="458">
        <f t="shared" si="0"/>
        <v>347</v>
      </c>
      <c r="G64" s="31">
        <f t="shared" si="12"/>
        <v>335</v>
      </c>
      <c r="H64" s="177"/>
    </row>
    <row r="65" spans="1:8" s="3" customFormat="1" ht="15" hidden="1" x14ac:dyDescent="0.2">
      <c r="A65" s="135"/>
      <c r="B65" s="23" t="s">
        <v>80</v>
      </c>
      <c r="C65" s="35" t="s">
        <v>60</v>
      </c>
      <c r="D65" s="65">
        <v>450</v>
      </c>
      <c r="E65" s="87">
        <f t="shared" si="1"/>
        <v>293</v>
      </c>
      <c r="F65" s="458">
        <f t="shared" si="0"/>
        <v>270</v>
      </c>
      <c r="G65" s="31">
        <f t="shared" si="12"/>
        <v>261</v>
      </c>
      <c r="H65" s="177"/>
    </row>
    <row r="66" spans="1:8" s="3" customFormat="1" ht="15" hidden="1" x14ac:dyDescent="0.2">
      <c r="A66" s="135"/>
      <c r="B66" s="23" t="s">
        <v>81</v>
      </c>
      <c r="C66" s="35" t="s">
        <v>60</v>
      </c>
      <c r="D66" s="65">
        <v>350</v>
      </c>
      <c r="E66" s="87">
        <f t="shared" si="1"/>
        <v>228</v>
      </c>
      <c r="F66" s="458">
        <f t="shared" ref="F66:F110" si="14">ROUND(D66-D66*$F$5,0)</f>
        <v>210</v>
      </c>
      <c r="G66" s="31">
        <f t="shared" si="12"/>
        <v>203</v>
      </c>
      <c r="H66" s="177"/>
    </row>
    <row r="67" spans="1:8" s="3" customFormat="1" ht="15.75" x14ac:dyDescent="0.2">
      <c r="A67" s="374" t="s">
        <v>82</v>
      </c>
      <c r="B67" s="314" t="s">
        <v>430</v>
      </c>
      <c r="C67" s="35" t="s">
        <v>60</v>
      </c>
      <c r="D67" s="65">
        <v>399</v>
      </c>
      <c r="E67" s="87">
        <f t="shared" si="1"/>
        <v>259</v>
      </c>
      <c r="F67" s="458">
        <f t="shared" si="14"/>
        <v>239</v>
      </c>
      <c r="G67" s="31">
        <f t="shared" si="12"/>
        <v>231</v>
      </c>
      <c r="H67" s="177"/>
    </row>
    <row r="68" spans="1:8" s="3" customFormat="1" ht="16.5" thickBot="1" x14ac:dyDescent="0.25">
      <c r="A68" s="374" t="s">
        <v>82</v>
      </c>
      <c r="B68" s="314" t="s">
        <v>431</v>
      </c>
      <c r="C68" s="35" t="s">
        <v>60</v>
      </c>
      <c r="D68" s="65">
        <v>504</v>
      </c>
      <c r="E68" s="87">
        <f t="shared" ref="E68:E112" si="15">ROUND(D68-D68*$E$5,0)</f>
        <v>328</v>
      </c>
      <c r="F68" s="458">
        <f t="shared" si="14"/>
        <v>302</v>
      </c>
      <c r="G68" s="31">
        <f t="shared" si="12"/>
        <v>292</v>
      </c>
      <c r="H68" s="177"/>
    </row>
    <row r="69" spans="1:8" s="3" customFormat="1" ht="15.75" hidden="1" thickBot="1" x14ac:dyDescent="0.25">
      <c r="A69" s="372"/>
      <c r="B69" s="270" t="s">
        <v>83</v>
      </c>
      <c r="C69" s="36" t="s">
        <v>60</v>
      </c>
      <c r="D69" s="102">
        <v>934.5</v>
      </c>
      <c r="E69" s="88">
        <f t="shared" si="15"/>
        <v>607</v>
      </c>
      <c r="F69" s="30">
        <f t="shared" si="14"/>
        <v>561</v>
      </c>
      <c r="G69" s="38">
        <f t="shared" si="12"/>
        <v>542</v>
      </c>
      <c r="H69" s="177"/>
    </row>
    <row r="70" spans="1:8" s="3" customFormat="1" ht="18.75" x14ac:dyDescent="0.2">
      <c r="A70" s="278" t="s">
        <v>106</v>
      </c>
      <c r="B70" s="282" t="s">
        <v>17</v>
      </c>
      <c r="C70" s="272" t="s">
        <v>60</v>
      </c>
      <c r="D70" s="64">
        <v>109</v>
      </c>
      <c r="E70" s="86">
        <f t="shared" si="15"/>
        <v>71</v>
      </c>
      <c r="F70" s="77">
        <f t="shared" si="14"/>
        <v>65</v>
      </c>
      <c r="G70" s="273">
        <f t="shared" ref="G70:G77" si="16">ROUND(D70-D70*$G$5,1)</f>
        <v>63.2</v>
      </c>
      <c r="H70" s="177"/>
    </row>
    <row r="71" spans="1:8" s="3" customFormat="1" ht="18.75" x14ac:dyDescent="0.2">
      <c r="A71" s="279" t="s">
        <v>107</v>
      </c>
      <c r="B71" s="281" t="s">
        <v>18</v>
      </c>
      <c r="C71" s="35" t="s">
        <v>60</v>
      </c>
      <c r="D71" s="65">
        <v>139</v>
      </c>
      <c r="E71" s="87">
        <f t="shared" si="15"/>
        <v>90</v>
      </c>
      <c r="F71" s="458">
        <f t="shared" si="14"/>
        <v>83</v>
      </c>
      <c r="G71" s="52">
        <f t="shared" si="16"/>
        <v>80.599999999999994</v>
      </c>
      <c r="H71" s="177"/>
    </row>
    <row r="72" spans="1:8" s="3" customFormat="1" ht="16.5" thickBot="1" x14ac:dyDescent="0.25">
      <c r="A72" s="275"/>
      <c r="B72" s="283" t="s">
        <v>19</v>
      </c>
      <c r="C72" s="276" t="s">
        <v>60</v>
      </c>
      <c r="D72" s="66">
        <v>299</v>
      </c>
      <c r="E72" s="89">
        <f t="shared" si="15"/>
        <v>194</v>
      </c>
      <c r="F72" s="79">
        <f t="shared" si="14"/>
        <v>179</v>
      </c>
      <c r="G72" s="277">
        <f t="shared" si="16"/>
        <v>173.4</v>
      </c>
      <c r="H72" s="177"/>
    </row>
    <row r="73" spans="1:8" s="3" customFormat="1" ht="30" x14ac:dyDescent="0.2">
      <c r="A73" s="375" t="s">
        <v>458</v>
      </c>
      <c r="B73" s="285" t="s">
        <v>459</v>
      </c>
      <c r="C73" s="271" t="s">
        <v>60</v>
      </c>
      <c r="D73" s="311">
        <v>126</v>
      </c>
      <c r="E73" s="134">
        <f t="shared" si="15"/>
        <v>82</v>
      </c>
      <c r="F73" s="457">
        <f t="shared" si="14"/>
        <v>76</v>
      </c>
      <c r="G73" s="54">
        <f t="shared" ref="G73" si="17">ROUND(D73-D73*$G$5,1)</f>
        <v>73.099999999999994</v>
      </c>
      <c r="H73" s="177"/>
    </row>
    <row r="74" spans="1:8" s="3" customFormat="1" ht="15" hidden="1" x14ac:dyDescent="0.2">
      <c r="A74" s="376" t="s">
        <v>233</v>
      </c>
      <c r="B74" s="20" t="s">
        <v>234</v>
      </c>
      <c r="C74" s="35" t="s">
        <v>60</v>
      </c>
      <c r="D74" s="65">
        <v>370</v>
      </c>
      <c r="E74" s="87">
        <f t="shared" si="15"/>
        <v>241</v>
      </c>
      <c r="F74" s="458">
        <f t="shared" si="14"/>
        <v>222</v>
      </c>
      <c r="G74" s="52">
        <f t="shared" si="16"/>
        <v>214.6</v>
      </c>
      <c r="H74" s="177"/>
    </row>
    <row r="75" spans="1:8" s="3" customFormat="1" ht="15" hidden="1" x14ac:dyDescent="0.2">
      <c r="A75" s="376" t="s">
        <v>292</v>
      </c>
      <c r="B75" s="20" t="s">
        <v>235</v>
      </c>
      <c r="C75" s="35" t="s">
        <v>60</v>
      </c>
      <c r="D75" s="65">
        <v>210</v>
      </c>
      <c r="E75" s="87">
        <f t="shared" si="15"/>
        <v>137</v>
      </c>
      <c r="F75" s="458">
        <f t="shared" si="14"/>
        <v>126</v>
      </c>
      <c r="G75" s="52">
        <f t="shared" si="16"/>
        <v>121.8</v>
      </c>
      <c r="H75" s="177"/>
    </row>
    <row r="76" spans="1:8" s="3" customFormat="1" ht="15.75" x14ac:dyDescent="0.2">
      <c r="A76" s="377" t="s">
        <v>84</v>
      </c>
      <c r="B76" s="284" t="s">
        <v>417</v>
      </c>
      <c r="C76" s="35" t="s">
        <v>60</v>
      </c>
      <c r="D76" s="65">
        <v>142</v>
      </c>
      <c r="E76" s="87">
        <f t="shared" si="15"/>
        <v>92</v>
      </c>
      <c r="F76" s="458">
        <f t="shared" si="14"/>
        <v>85</v>
      </c>
      <c r="G76" s="52">
        <f t="shared" si="16"/>
        <v>82.4</v>
      </c>
      <c r="H76" s="177"/>
    </row>
    <row r="77" spans="1:8" s="3" customFormat="1" ht="16.5" thickBot="1" x14ac:dyDescent="0.25">
      <c r="A77" s="378" t="s">
        <v>84</v>
      </c>
      <c r="B77" s="379" t="s">
        <v>418</v>
      </c>
      <c r="C77" s="276" t="s">
        <v>60</v>
      </c>
      <c r="D77" s="66">
        <v>350</v>
      </c>
      <c r="E77" s="89">
        <f t="shared" si="15"/>
        <v>228</v>
      </c>
      <c r="F77" s="79">
        <f t="shared" si="14"/>
        <v>210</v>
      </c>
      <c r="G77" s="277">
        <f t="shared" si="16"/>
        <v>203</v>
      </c>
      <c r="H77" s="177"/>
    </row>
    <row r="78" spans="1:8" s="3" customFormat="1" ht="15.75" thickBot="1" x14ac:dyDescent="0.25">
      <c r="A78" s="546" t="s">
        <v>443</v>
      </c>
      <c r="B78" s="547"/>
      <c r="C78" s="368" t="s">
        <v>88</v>
      </c>
      <c r="D78" s="369" t="s">
        <v>62</v>
      </c>
      <c r="E78" s="186">
        <v>0.35</v>
      </c>
      <c r="F78" s="58">
        <v>0.4</v>
      </c>
      <c r="G78" s="370">
        <v>0.42</v>
      </c>
    </row>
    <row r="79" spans="1:8" s="3" customFormat="1" ht="15.75" hidden="1" thickBot="1" x14ac:dyDescent="0.25">
      <c r="A79" s="489" t="s">
        <v>279</v>
      </c>
      <c r="B79" s="34" t="s">
        <v>281</v>
      </c>
      <c r="C79" s="211" t="s">
        <v>180</v>
      </c>
      <c r="D79" s="64"/>
      <c r="E79" s="87">
        <f t="shared" si="15"/>
        <v>0</v>
      </c>
      <c r="F79" s="458">
        <f t="shared" si="14"/>
        <v>0</v>
      </c>
      <c r="G79" s="37">
        <f t="shared" ref="G79:G80" si="18">ROUND(D79-D79*$G$5,0)</f>
        <v>0</v>
      </c>
    </row>
    <row r="80" spans="1:8" s="3" customFormat="1" ht="15.75" hidden="1" thickBot="1" x14ac:dyDescent="0.25">
      <c r="A80" s="489" t="s">
        <v>348</v>
      </c>
      <c r="B80" s="195" t="s">
        <v>280</v>
      </c>
      <c r="C80" s="171" t="s">
        <v>349</v>
      </c>
      <c r="D80" s="67">
        <v>820</v>
      </c>
      <c r="E80" s="87">
        <f t="shared" si="15"/>
        <v>533</v>
      </c>
      <c r="F80" s="458">
        <f t="shared" si="14"/>
        <v>492</v>
      </c>
      <c r="G80" s="37">
        <f t="shared" si="18"/>
        <v>476</v>
      </c>
    </row>
    <row r="81" spans="1:8" s="3" customFormat="1" ht="15.75" hidden="1" thickBot="1" x14ac:dyDescent="0.25">
      <c r="A81" s="490" t="s">
        <v>365</v>
      </c>
      <c r="B81" s="196" t="s">
        <v>350</v>
      </c>
      <c r="C81" s="212" t="s">
        <v>349</v>
      </c>
      <c r="D81" s="65">
        <v>820</v>
      </c>
      <c r="E81" s="87">
        <f t="shared" si="15"/>
        <v>533</v>
      </c>
      <c r="F81" s="458">
        <f t="shared" si="14"/>
        <v>492</v>
      </c>
      <c r="G81" s="31">
        <f>ROUND(D81-D81*$G$5,0)</f>
        <v>476</v>
      </c>
    </row>
    <row r="82" spans="1:8" s="3" customFormat="1" ht="15.75" hidden="1" thickBot="1" x14ac:dyDescent="0.25">
      <c r="A82" s="490" t="s">
        <v>364</v>
      </c>
      <c r="B82" s="195" t="s">
        <v>351</v>
      </c>
      <c r="C82" s="212" t="s">
        <v>349</v>
      </c>
      <c r="D82" s="67">
        <v>820</v>
      </c>
      <c r="E82" s="87">
        <f t="shared" si="15"/>
        <v>533</v>
      </c>
      <c r="F82" s="458">
        <f t="shared" si="14"/>
        <v>492</v>
      </c>
      <c r="G82" s="37">
        <f>ROUND(D82-D82*$G$5,0)</f>
        <v>476</v>
      </c>
      <c r="H82" s="177"/>
    </row>
    <row r="83" spans="1:8" s="3" customFormat="1" ht="15.75" thickBot="1" x14ac:dyDescent="0.25">
      <c r="A83" s="548" t="s">
        <v>353</v>
      </c>
      <c r="B83" s="549"/>
      <c r="C83" s="213" t="s">
        <v>88</v>
      </c>
      <c r="D83" s="92" t="s">
        <v>62</v>
      </c>
      <c r="E83" s="181">
        <v>0.35</v>
      </c>
      <c r="F83" s="345">
        <v>0.4</v>
      </c>
      <c r="G83" s="345">
        <v>0.42</v>
      </c>
      <c r="H83" s="177"/>
    </row>
    <row r="84" spans="1:8" s="3" customFormat="1" ht="15.75" thickBot="1" x14ac:dyDescent="0.25">
      <c r="A84" s="489" t="s">
        <v>419</v>
      </c>
      <c r="B84" s="286" t="s">
        <v>378</v>
      </c>
      <c r="C84" s="212" t="s">
        <v>89</v>
      </c>
      <c r="D84" s="67">
        <v>310</v>
      </c>
      <c r="E84" s="87">
        <f t="shared" si="15"/>
        <v>202</v>
      </c>
      <c r="F84" s="86">
        <f>ROUND(D84-D84*$F$5,0)</f>
        <v>186</v>
      </c>
      <c r="G84" s="77">
        <f t="shared" ref="G84:G89" si="19">ROUND(D84-D84*$G$5,0)</f>
        <v>180</v>
      </c>
      <c r="H84" s="177"/>
    </row>
    <row r="85" spans="1:8" s="3" customFormat="1" ht="15.75" hidden="1" thickBot="1" x14ac:dyDescent="0.25">
      <c r="A85" s="376" t="s">
        <v>20</v>
      </c>
      <c r="B85" s="196" t="s">
        <v>167</v>
      </c>
      <c r="C85" s="214" t="s">
        <v>89</v>
      </c>
      <c r="D85" s="67">
        <v>310</v>
      </c>
      <c r="E85" s="87">
        <f t="shared" si="15"/>
        <v>202</v>
      </c>
      <c r="F85" s="87">
        <f t="shared" si="14"/>
        <v>186</v>
      </c>
      <c r="G85" s="458">
        <f t="shared" si="19"/>
        <v>180</v>
      </c>
      <c r="H85" s="177"/>
    </row>
    <row r="86" spans="1:8" s="3" customFormat="1" ht="15.75" hidden="1" thickBot="1" x14ac:dyDescent="0.25">
      <c r="A86" s="376" t="s">
        <v>24</v>
      </c>
      <c r="B86" s="196" t="s">
        <v>168</v>
      </c>
      <c r="C86" s="214" t="s">
        <v>89</v>
      </c>
      <c r="D86" s="67">
        <v>310</v>
      </c>
      <c r="E86" s="87">
        <f t="shared" si="15"/>
        <v>202</v>
      </c>
      <c r="F86" s="87">
        <f t="shared" si="14"/>
        <v>186</v>
      </c>
      <c r="G86" s="458">
        <f>ROUND(D86-D86*$G$5,0)</f>
        <v>180</v>
      </c>
      <c r="H86" s="177"/>
    </row>
    <row r="87" spans="1:8" s="3" customFormat="1" ht="15.75" hidden="1" thickBot="1" x14ac:dyDescent="0.25">
      <c r="A87" s="491" t="s">
        <v>25</v>
      </c>
      <c r="B87" s="196" t="s">
        <v>169</v>
      </c>
      <c r="C87" s="214" t="s">
        <v>89</v>
      </c>
      <c r="D87" s="67">
        <v>310</v>
      </c>
      <c r="E87" s="87">
        <f t="shared" si="15"/>
        <v>202</v>
      </c>
      <c r="F87" s="87">
        <f t="shared" si="14"/>
        <v>186</v>
      </c>
      <c r="G87" s="458">
        <f t="shared" si="19"/>
        <v>180</v>
      </c>
      <c r="H87" s="177"/>
    </row>
    <row r="88" spans="1:8" s="3" customFormat="1" ht="15.75" hidden="1" thickBot="1" x14ac:dyDescent="0.25">
      <c r="A88" s="491" t="s">
        <v>170</v>
      </c>
      <c r="B88" s="196" t="s">
        <v>181</v>
      </c>
      <c r="C88" s="214" t="s">
        <v>89</v>
      </c>
      <c r="D88" s="67">
        <v>310</v>
      </c>
      <c r="E88" s="87">
        <f t="shared" si="15"/>
        <v>202</v>
      </c>
      <c r="F88" s="87">
        <f t="shared" si="14"/>
        <v>186</v>
      </c>
      <c r="G88" s="458">
        <f t="shared" si="19"/>
        <v>180</v>
      </c>
      <c r="H88" s="177"/>
    </row>
    <row r="89" spans="1:8" s="3" customFormat="1" ht="15.75" hidden="1" thickBot="1" x14ac:dyDescent="0.25">
      <c r="A89" s="492" t="s">
        <v>20</v>
      </c>
      <c r="B89" s="197" t="s">
        <v>171</v>
      </c>
      <c r="C89" s="215" t="s">
        <v>89</v>
      </c>
      <c r="D89" s="67">
        <v>310</v>
      </c>
      <c r="E89" s="87">
        <f t="shared" si="15"/>
        <v>202</v>
      </c>
      <c r="F89" s="87">
        <f t="shared" si="14"/>
        <v>186</v>
      </c>
      <c r="G89" s="458">
        <f t="shared" si="19"/>
        <v>180</v>
      </c>
      <c r="H89" s="177"/>
    </row>
    <row r="90" spans="1:8" s="3" customFormat="1" ht="15.75" thickBot="1" x14ac:dyDescent="0.25">
      <c r="A90" s="550" t="s">
        <v>352</v>
      </c>
      <c r="B90" s="551"/>
      <c r="C90" s="216" t="s">
        <v>88</v>
      </c>
      <c r="D90" s="166" t="s">
        <v>62</v>
      </c>
      <c r="E90" s="181">
        <v>0.35</v>
      </c>
      <c r="F90" s="347"/>
      <c r="G90" s="346"/>
      <c r="H90" s="177"/>
    </row>
    <row r="91" spans="1:8" s="3" customFormat="1" ht="16.5" thickBot="1" x14ac:dyDescent="0.25">
      <c r="A91" s="489" t="s">
        <v>420</v>
      </c>
      <c r="B91" s="287" t="s">
        <v>378</v>
      </c>
      <c r="C91" s="212" t="s">
        <v>180</v>
      </c>
      <c r="D91" s="67">
        <v>310</v>
      </c>
      <c r="E91" s="87">
        <f t="shared" si="15"/>
        <v>202</v>
      </c>
      <c r="F91" s="87">
        <f t="shared" si="14"/>
        <v>186</v>
      </c>
      <c r="G91" s="458">
        <f t="shared" ref="G91:G95" si="20">ROUND(D91-D91*$G$5,0)</f>
        <v>180</v>
      </c>
      <c r="H91" s="177"/>
    </row>
    <row r="92" spans="1:8" s="3" customFormat="1" ht="15.75" hidden="1" thickBot="1" x14ac:dyDescent="0.25">
      <c r="A92" s="376" t="s">
        <v>173</v>
      </c>
      <c r="B92" s="196" t="s">
        <v>172</v>
      </c>
      <c r="C92" s="214" t="s">
        <v>180</v>
      </c>
      <c r="D92" s="67">
        <v>310</v>
      </c>
      <c r="E92" s="87">
        <f t="shared" si="15"/>
        <v>202</v>
      </c>
      <c r="F92" s="87">
        <f t="shared" si="14"/>
        <v>186</v>
      </c>
      <c r="G92" s="458">
        <f t="shared" si="20"/>
        <v>180</v>
      </c>
      <c r="H92" s="177"/>
    </row>
    <row r="93" spans="1:8" s="3" customFormat="1" ht="15.75" hidden="1" thickBot="1" x14ac:dyDescent="0.25">
      <c r="A93" s="376" t="s">
        <v>175</v>
      </c>
      <c r="B93" s="196" t="s">
        <v>174</v>
      </c>
      <c r="C93" s="214" t="s">
        <v>180</v>
      </c>
      <c r="D93" s="67">
        <v>310</v>
      </c>
      <c r="E93" s="87">
        <f t="shared" si="15"/>
        <v>202</v>
      </c>
      <c r="F93" s="87">
        <f t="shared" si="14"/>
        <v>186</v>
      </c>
      <c r="G93" s="458">
        <f t="shared" si="20"/>
        <v>180</v>
      </c>
      <c r="H93" s="177"/>
    </row>
    <row r="94" spans="1:8" s="3" customFormat="1" ht="15.75" hidden="1" thickBot="1" x14ac:dyDescent="0.25">
      <c r="A94" s="376" t="s">
        <v>176</v>
      </c>
      <c r="B94" s="196" t="s">
        <v>178</v>
      </c>
      <c r="C94" s="214" t="s">
        <v>180</v>
      </c>
      <c r="D94" s="67">
        <v>310</v>
      </c>
      <c r="E94" s="87">
        <f t="shared" si="15"/>
        <v>202</v>
      </c>
      <c r="F94" s="87">
        <f t="shared" si="14"/>
        <v>186</v>
      </c>
      <c r="G94" s="458">
        <f t="shared" si="20"/>
        <v>180</v>
      </c>
      <c r="H94" s="177"/>
    </row>
    <row r="95" spans="1:8" s="3" customFormat="1" ht="15.75" hidden="1" thickBot="1" x14ac:dyDescent="0.25">
      <c r="A95" s="376" t="s">
        <v>177</v>
      </c>
      <c r="B95" s="196" t="s">
        <v>179</v>
      </c>
      <c r="C95" s="214" t="s">
        <v>180</v>
      </c>
      <c r="D95" s="67">
        <v>310</v>
      </c>
      <c r="E95" s="87">
        <f t="shared" si="15"/>
        <v>202</v>
      </c>
      <c r="F95" s="87">
        <f t="shared" si="14"/>
        <v>186</v>
      </c>
      <c r="G95" s="458">
        <f t="shared" si="20"/>
        <v>180</v>
      </c>
      <c r="H95" s="177"/>
    </row>
    <row r="96" spans="1:8" s="3" customFormat="1" ht="15.75" thickBot="1" x14ac:dyDescent="0.25">
      <c r="A96" s="541" t="s">
        <v>289</v>
      </c>
      <c r="B96" s="542"/>
      <c r="C96" s="217" t="s">
        <v>88</v>
      </c>
      <c r="D96" s="92" t="s">
        <v>62</v>
      </c>
      <c r="E96" s="182">
        <v>0.35</v>
      </c>
      <c r="F96" s="348"/>
      <c r="G96" s="344"/>
      <c r="H96" s="177"/>
    </row>
    <row r="97" spans="1:8" s="3" customFormat="1" ht="15.75" thickBot="1" x14ac:dyDescent="0.25">
      <c r="A97" s="105" t="s">
        <v>377</v>
      </c>
      <c r="B97" s="288" t="s">
        <v>378</v>
      </c>
      <c r="C97" s="212" t="s">
        <v>89</v>
      </c>
      <c r="D97" s="67">
        <v>350</v>
      </c>
      <c r="E97" s="87">
        <f t="shared" si="15"/>
        <v>228</v>
      </c>
      <c r="F97" s="87">
        <f t="shared" si="14"/>
        <v>210</v>
      </c>
      <c r="G97" s="458">
        <f t="shared" ref="G97:G106" si="21">ROUND(D97-D97*$G$5,0)</f>
        <v>203</v>
      </c>
      <c r="H97" s="177"/>
    </row>
    <row r="98" spans="1:8" s="3" customFormat="1" ht="15.75" hidden="1" thickBot="1" x14ac:dyDescent="0.25">
      <c r="A98" s="100" t="s">
        <v>21</v>
      </c>
      <c r="B98" s="199" t="s">
        <v>118</v>
      </c>
      <c r="C98" s="214" t="s">
        <v>89</v>
      </c>
      <c r="D98" s="67">
        <v>350</v>
      </c>
      <c r="E98" s="134">
        <f t="shared" si="15"/>
        <v>228</v>
      </c>
      <c r="F98" s="87">
        <f t="shared" si="14"/>
        <v>210</v>
      </c>
      <c r="G98" s="458">
        <f t="shared" si="21"/>
        <v>203</v>
      </c>
      <c r="H98" s="177"/>
    </row>
    <row r="99" spans="1:8" s="3" customFormat="1" ht="15.75" hidden="1" thickBot="1" x14ac:dyDescent="0.25">
      <c r="A99" s="100" t="s">
        <v>22</v>
      </c>
      <c r="B99" s="199" t="s">
        <v>119</v>
      </c>
      <c r="C99" s="214" t="s">
        <v>89</v>
      </c>
      <c r="D99" s="67">
        <v>350</v>
      </c>
      <c r="E99" s="87">
        <f t="shared" si="15"/>
        <v>228</v>
      </c>
      <c r="F99" s="87">
        <f t="shared" si="14"/>
        <v>210</v>
      </c>
      <c r="G99" s="458">
        <f t="shared" si="21"/>
        <v>203</v>
      </c>
      <c r="H99" s="177"/>
    </row>
    <row r="100" spans="1:8" s="3" customFormat="1" ht="15.75" hidden="1" thickBot="1" x14ac:dyDescent="0.25">
      <c r="A100" s="493" t="s">
        <v>23</v>
      </c>
      <c r="B100" s="199" t="s">
        <v>120</v>
      </c>
      <c r="C100" s="214" t="s">
        <v>89</v>
      </c>
      <c r="D100" s="67">
        <v>350</v>
      </c>
      <c r="E100" s="87">
        <f t="shared" si="15"/>
        <v>228</v>
      </c>
      <c r="F100" s="87">
        <f t="shared" si="14"/>
        <v>210</v>
      </c>
      <c r="G100" s="458">
        <f t="shared" si="21"/>
        <v>203</v>
      </c>
      <c r="H100" s="177"/>
    </row>
    <row r="101" spans="1:8" s="3" customFormat="1" ht="15.75" hidden="1" thickBot="1" x14ac:dyDescent="0.25">
      <c r="A101" s="493" t="s">
        <v>24</v>
      </c>
      <c r="B101" s="199" t="s">
        <v>182</v>
      </c>
      <c r="C101" s="214" t="s">
        <v>89</v>
      </c>
      <c r="D101" s="67">
        <v>350</v>
      </c>
      <c r="E101" s="87">
        <f t="shared" si="15"/>
        <v>228</v>
      </c>
      <c r="F101" s="87">
        <f t="shared" si="14"/>
        <v>210</v>
      </c>
      <c r="G101" s="458">
        <f t="shared" si="21"/>
        <v>203</v>
      </c>
      <c r="H101" s="177"/>
    </row>
    <row r="102" spans="1:8" s="3" customFormat="1" ht="15.75" hidden="1" thickBot="1" x14ac:dyDescent="0.25">
      <c r="A102" s="493" t="s">
        <v>25</v>
      </c>
      <c r="B102" s="199" t="s">
        <v>121</v>
      </c>
      <c r="C102" s="214" t="s">
        <v>89</v>
      </c>
      <c r="D102" s="67">
        <v>350</v>
      </c>
      <c r="E102" s="87">
        <f t="shared" si="15"/>
        <v>228</v>
      </c>
      <c r="F102" s="87">
        <f t="shared" si="14"/>
        <v>210</v>
      </c>
      <c r="G102" s="458">
        <f t="shared" si="21"/>
        <v>203</v>
      </c>
      <c r="H102" s="177"/>
    </row>
    <row r="103" spans="1:8" s="3" customFormat="1" ht="15.75" hidden="1" thickBot="1" x14ac:dyDescent="0.25">
      <c r="A103" s="493" t="s">
        <v>26</v>
      </c>
      <c r="B103" s="199" t="s">
        <v>122</v>
      </c>
      <c r="C103" s="214" t="s">
        <v>89</v>
      </c>
      <c r="D103" s="67">
        <v>350</v>
      </c>
      <c r="E103" s="87">
        <f t="shared" si="15"/>
        <v>228</v>
      </c>
      <c r="F103" s="87">
        <f t="shared" si="14"/>
        <v>210</v>
      </c>
      <c r="G103" s="458">
        <f t="shared" si="21"/>
        <v>203</v>
      </c>
      <c r="H103" s="177"/>
    </row>
    <row r="104" spans="1:8" s="3" customFormat="1" ht="15.75" hidden="1" thickBot="1" x14ac:dyDescent="0.25">
      <c r="A104" s="493" t="s">
        <v>27</v>
      </c>
      <c r="B104" s="199" t="s">
        <v>123</v>
      </c>
      <c r="C104" s="214" t="s">
        <v>89</v>
      </c>
      <c r="D104" s="67">
        <v>350</v>
      </c>
      <c r="E104" s="87">
        <f t="shared" si="15"/>
        <v>228</v>
      </c>
      <c r="F104" s="87">
        <f t="shared" si="14"/>
        <v>210</v>
      </c>
      <c r="G104" s="458">
        <f t="shared" si="21"/>
        <v>203</v>
      </c>
      <c r="H104" s="177"/>
    </row>
    <row r="105" spans="1:8" s="3" customFormat="1" ht="15.75" hidden="1" thickBot="1" x14ac:dyDescent="0.25">
      <c r="A105" s="493" t="s">
        <v>28</v>
      </c>
      <c r="B105" s="199" t="s">
        <v>124</v>
      </c>
      <c r="C105" s="214" t="s">
        <v>89</v>
      </c>
      <c r="D105" s="67">
        <v>350</v>
      </c>
      <c r="E105" s="87">
        <f t="shared" si="15"/>
        <v>228</v>
      </c>
      <c r="F105" s="87">
        <f t="shared" si="14"/>
        <v>210</v>
      </c>
      <c r="G105" s="458">
        <f t="shared" si="21"/>
        <v>203</v>
      </c>
      <c r="H105" s="177"/>
    </row>
    <row r="106" spans="1:8" s="3" customFormat="1" ht="15.75" hidden="1" thickBot="1" x14ac:dyDescent="0.25">
      <c r="A106" s="493" t="s">
        <v>29</v>
      </c>
      <c r="B106" s="199" t="s">
        <v>125</v>
      </c>
      <c r="C106" s="215" t="s">
        <v>89</v>
      </c>
      <c r="D106" s="67">
        <v>350</v>
      </c>
      <c r="E106" s="87">
        <f t="shared" si="15"/>
        <v>228</v>
      </c>
      <c r="F106" s="87">
        <f t="shared" si="14"/>
        <v>210</v>
      </c>
      <c r="G106" s="458">
        <f t="shared" si="21"/>
        <v>203</v>
      </c>
      <c r="H106" s="177"/>
    </row>
    <row r="107" spans="1:8" s="3" customFormat="1" ht="15.75" hidden="1" thickBot="1" x14ac:dyDescent="0.25">
      <c r="A107" s="100" t="s">
        <v>30</v>
      </c>
      <c r="B107" s="199" t="s">
        <v>126</v>
      </c>
      <c r="C107" s="214" t="s">
        <v>89</v>
      </c>
      <c r="D107" s="67">
        <v>1890</v>
      </c>
      <c r="E107" s="87">
        <f t="shared" si="15"/>
        <v>1229</v>
      </c>
      <c r="F107" s="87">
        <f t="shared" si="14"/>
        <v>1134</v>
      </c>
      <c r="G107" s="458">
        <f t="shared" ref="G107:G186" si="22">ROUND(D107-D107*$G$5,0)</f>
        <v>1096</v>
      </c>
      <c r="H107" s="177"/>
    </row>
    <row r="108" spans="1:8" s="3" customFormat="1" ht="15.75" hidden="1" thickBot="1" x14ac:dyDescent="0.25">
      <c r="A108" s="100" t="s">
        <v>31</v>
      </c>
      <c r="B108" s="199" t="s">
        <v>127</v>
      </c>
      <c r="C108" s="215" t="s">
        <v>89</v>
      </c>
      <c r="D108" s="67">
        <v>1890</v>
      </c>
      <c r="E108" s="87">
        <f t="shared" si="15"/>
        <v>1229</v>
      </c>
      <c r="F108" s="87">
        <f t="shared" si="14"/>
        <v>1134</v>
      </c>
      <c r="G108" s="458">
        <f t="shared" si="22"/>
        <v>1096</v>
      </c>
      <c r="H108" s="177"/>
    </row>
    <row r="109" spans="1:8" s="3" customFormat="1" ht="15.75" hidden="1" thickBot="1" x14ac:dyDescent="0.25">
      <c r="A109" s="515" t="s">
        <v>291</v>
      </c>
      <c r="B109" s="516"/>
      <c r="C109" s="218" t="s">
        <v>88</v>
      </c>
      <c r="D109" s="166"/>
      <c r="E109" s="194">
        <v>0.35</v>
      </c>
      <c r="F109" s="348">
        <v>0.4</v>
      </c>
      <c r="G109" s="344">
        <v>0.42</v>
      </c>
      <c r="H109" s="177"/>
    </row>
    <row r="110" spans="1:8" s="3" customFormat="1" ht="15.75" hidden="1" thickBot="1" x14ac:dyDescent="0.25">
      <c r="A110" s="105" t="s">
        <v>379</v>
      </c>
      <c r="B110" s="198" t="s">
        <v>378</v>
      </c>
      <c r="C110" s="163" t="s">
        <v>90</v>
      </c>
      <c r="D110" s="311">
        <v>290</v>
      </c>
      <c r="E110" s="269">
        <f t="shared" si="15"/>
        <v>189</v>
      </c>
      <c r="F110" s="87">
        <f t="shared" si="14"/>
        <v>174</v>
      </c>
      <c r="G110" s="458">
        <f t="shared" si="22"/>
        <v>168</v>
      </c>
      <c r="H110" s="177"/>
    </row>
    <row r="111" spans="1:8" s="3" customFormat="1" ht="15.75" hidden="1" thickBot="1" x14ac:dyDescent="0.25">
      <c r="A111" s="100" t="s">
        <v>32</v>
      </c>
      <c r="B111" s="199" t="s">
        <v>128</v>
      </c>
      <c r="C111" s="214" t="s">
        <v>90</v>
      </c>
      <c r="D111" s="311">
        <v>290</v>
      </c>
      <c r="E111" s="269">
        <f t="shared" si="15"/>
        <v>189</v>
      </c>
      <c r="F111" s="87">
        <f t="shared" ref="F111:F172" si="23">ROUND(D111-D111*$F$5,0)</f>
        <v>174</v>
      </c>
      <c r="G111" s="458">
        <f t="shared" si="22"/>
        <v>168</v>
      </c>
      <c r="H111" s="177"/>
    </row>
    <row r="112" spans="1:8" s="3" customFormat="1" ht="15.75" hidden="1" thickBot="1" x14ac:dyDescent="0.25">
      <c r="A112" s="100" t="s">
        <v>33</v>
      </c>
      <c r="B112" s="199" t="s">
        <v>129</v>
      </c>
      <c r="C112" s="214" t="s">
        <v>90</v>
      </c>
      <c r="D112" s="311">
        <v>290</v>
      </c>
      <c r="E112" s="269">
        <f t="shared" si="15"/>
        <v>189</v>
      </c>
      <c r="F112" s="87">
        <f t="shared" si="23"/>
        <v>174</v>
      </c>
      <c r="G112" s="458">
        <f t="shared" si="22"/>
        <v>168</v>
      </c>
      <c r="H112" s="177"/>
    </row>
    <row r="113" spans="1:8" s="3" customFormat="1" ht="15.75" hidden="1" thickBot="1" x14ac:dyDescent="0.25">
      <c r="A113" s="100" t="s">
        <v>34</v>
      </c>
      <c r="B113" s="199" t="s">
        <v>130</v>
      </c>
      <c r="C113" s="214" t="s">
        <v>90</v>
      </c>
      <c r="D113" s="311">
        <v>290</v>
      </c>
      <c r="E113" s="269">
        <f t="shared" ref="E113:E174" si="24">ROUND(D113-D113*$E$5,0)</f>
        <v>189</v>
      </c>
      <c r="F113" s="87">
        <f t="shared" si="23"/>
        <v>174</v>
      </c>
      <c r="G113" s="458">
        <f t="shared" si="22"/>
        <v>168</v>
      </c>
      <c r="H113" s="177"/>
    </row>
    <row r="114" spans="1:8" s="3" customFormat="1" ht="15.75" hidden="1" thickBot="1" x14ac:dyDescent="0.25">
      <c r="A114" s="100" t="s">
        <v>35</v>
      </c>
      <c r="B114" s="199" t="s">
        <v>131</v>
      </c>
      <c r="C114" s="214" t="s">
        <v>90</v>
      </c>
      <c r="D114" s="311">
        <v>290</v>
      </c>
      <c r="E114" s="269">
        <f t="shared" si="24"/>
        <v>189</v>
      </c>
      <c r="F114" s="87">
        <f t="shared" si="23"/>
        <v>174</v>
      </c>
      <c r="G114" s="458">
        <f t="shared" si="22"/>
        <v>168</v>
      </c>
      <c r="H114" s="177"/>
    </row>
    <row r="115" spans="1:8" s="3" customFormat="1" ht="15.75" hidden="1" thickBot="1" x14ac:dyDescent="0.25">
      <c r="A115" s="100" t="s">
        <v>36</v>
      </c>
      <c r="B115" s="199" t="s">
        <v>132</v>
      </c>
      <c r="C115" s="161" t="s">
        <v>90</v>
      </c>
      <c r="D115" s="311">
        <v>290</v>
      </c>
      <c r="E115" s="269">
        <f t="shared" si="24"/>
        <v>189</v>
      </c>
      <c r="F115" s="87">
        <f t="shared" si="23"/>
        <v>174</v>
      </c>
      <c r="G115" s="458">
        <f t="shared" si="22"/>
        <v>168</v>
      </c>
      <c r="H115" s="177"/>
    </row>
    <row r="116" spans="1:8" s="3" customFormat="1" ht="15.75" hidden="1" thickBot="1" x14ac:dyDescent="0.25">
      <c r="A116" s="100" t="s">
        <v>37</v>
      </c>
      <c r="B116" s="199" t="s">
        <v>133</v>
      </c>
      <c r="C116" s="161" t="s">
        <v>90</v>
      </c>
      <c r="D116" s="311">
        <v>290</v>
      </c>
      <c r="E116" s="269">
        <f t="shared" si="24"/>
        <v>189</v>
      </c>
      <c r="F116" s="87">
        <f t="shared" si="23"/>
        <v>174</v>
      </c>
      <c r="G116" s="458">
        <f t="shared" si="22"/>
        <v>168</v>
      </c>
      <c r="H116" s="177"/>
    </row>
    <row r="117" spans="1:8" s="3" customFormat="1" ht="15.75" hidden="1" thickBot="1" x14ac:dyDescent="0.25">
      <c r="A117" s="100" t="s">
        <v>38</v>
      </c>
      <c r="B117" s="199" t="s">
        <v>134</v>
      </c>
      <c r="C117" s="161" t="s">
        <v>90</v>
      </c>
      <c r="D117" s="311">
        <v>290</v>
      </c>
      <c r="E117" s="269">
        <f t="shared" si="24"/>
        <v>189</v>
      </c>
      <c r="F117" s="87">
        <f t="shared" si="23"/>
        <v>174</v>
      </c>
      <c r="G117" s="458">
        <f t="shared" si="22"/>
        <v>168</v>
      </c>
      <c r="H117" s="177"/>
    </row>
    <row r="118" spans="1:8" s="3" customFormat="1" ht="15.75" hidden="1" customHeight="1" thickBot="1" x14ac:dyDescent="0.25">
      <c r="A118" s="100" t="s">
        <v>39</v>
      </c>
      <c r="B118" s="199" t="s">
        <v>135</v>
      </c>
      <c r="C118" s="161" t="s">
        <v>90</v>
      </c>
      <c r="D118" s="311">
        <v>290</v>
      </c>
      <c r="E118" s="269">
        <f t="shared" si="24"/>
        <v>189</v>
      </c>
      <c r="F118" s="87">
        <f t="shared" si="23"/>
        <v>174</v>
      </c>
      <c r="G118" s="458">
        <f t="shared" si="22"/>
        <v>168</v>
      </c>
      <c r="H118" s="177"/>
    </row>
    <row r="119" spans="1:8" s="3" customFormat="1" ht="15.75" hidden="1" thickBot="1" x14ac:dyDescent="0.25">
      <c r="A119" s="100" t="s">
        <v>40</v>
      </c>
      <c r="B119" s="199" t="s">
        <v>137</v>
      </c>
      <c r="C119" s="161" t="s">
        <v>90</v>
      </c>
      <c r="D119" s="311">
        <v>290</v>
      </c>
      <c r="E119" s="87">
        <f t="shared" si="24"/>
        <v>189</v>
      </c>
      <c r="F119" s="87">
        <f t="shared" si="23"/>
        <v>174</v>
      </c>
      <c r="G119" s="458">
        <f t="shared" si="22"/>
        <v>168</v>
      </c>
      <c r="H119" s="177"/>
    </row>
    <row r="120" spans="1:8" s="3" customFormat="1" ht="15.75" hidden="1" thickBot="1" x14ac:dyDescent="0.25">
      <c r="A120" s="106" t="s">
        <v>41</v>
      </c>
      <c r="B120" s="200" t="s">
        <v>136</v>
      </c>
      <c r="C120" s="220" t="s">
        <v>90</v>
      </c>
      <c r="D120" s="311">
        <v>290</v>
      </c>
      <c r="E120" s="87">
        <f t="shared" si="24"/>
        <v>189</v>
      </c>
      <c r="F120" s="87">
        <f t="shared" si="23"/>
        <v>174</v>
      </c>
      <c r="G120" s="458">
        <f t="shared" si="22"/>
        <v>168</v>
      </c>
      <c r="H120" s="177"/>
    </row>
    <row r="121" spans="1:8" s="3" customFormat="1" ht="15.75" hidden="1" thickBot="1" x14ac:dyDescent="0.25">
      <c r="A121" s="106" t="s">
        <v>413</v>
      </c>
      <c r="B121" s="200" t="s">
        <v>414</v>
      </c>
      <c r="C121" s="220" t="s">
        <v>91</v>
      </c>
      <c r="D121" s="311">
        <v>590</v>
      </c>
      <c r="E121" s="87">
        <f t="shared" si="24"/>
        <v>384</v>
      </c>
      <c r="F121" s="87">
        <f t="shared" si="23"/>
        <v>354</v>
      </c>
      <c r="G121" s="458">
        <f>ROUND(D121-D121*$G$5,0)</f>
        <v>342</v>
      </c>
      <c r="H121" s="177"/>
    </row>
    <row r="122" spans="1:8" s="3" customFormat="1" ht="15.75" hidden="1" thickBot="1" x14ac:dyDescent="0.25">
      <c r="A122" s="517" t="s">
        <v>183</v>
      </c>
      <c r="B122" s="518"/>
      <c r="C122" s="349" t="s">
        <v>88</v>
      </c>
      <c r="D122" s="350"/>
      <c r="E122" s="350"/>
      <c r="F122" s="351"/>
      <c r="G122" s="352"/>
      <c r="H122" s="177"/>
    </row>
    <row r="123" spans="1:8" s="3" customFormat="1" ht="15" x14ac:dyDescent="0.2">
      <c r="A123" s="99" t="s">
        <v>346</v>
      </c>
      <c r="B123" s="357" t="s">
        <v>378</v>
      </c>
      <c r="C123" s="171" t="s">
        <v>90</v>
      </c>
      <c r="D123" s="312">
        <v>290</v>
      </c>
      <c r="E123" s="86">
        <f t="shared" si="24"/>
        <v>189</v>
      </c>
      <c r="F123" s="86">
        <f t="shared" si="23"/>
        <v>174</v>
      </c>
      <c r="G123" s="77">
        <f t="shared" si="22"/>
        <v>168</v>
      </c>
      <c r="H123" s="177"/>
    </row>
    <row r="124" spans="1:8" s="3" customFormat="1" ht="15" hidden="1" x14ac:dyDescent="0.2">
      <c r="A124" s="100" t="s">
        <v>42</v>
      </c>
      <c r="B124" s="199" t="s">
        <v>138</v>
      </c>
      <c r="C124" s="214" t="s">
        <v>90</v>
      </c>
      <c r="D124" s="94">
        <v>290</v>
      </c>
      <c r="E124" s="87">
        <f t="shared" si="24"/>
        <v>189</v>
      </c>
      <c r="F124" s="87">
        <f t="shared" si="23"/>
        <v>174</v>
      </c>
      <c r="G124" s="458">
        <f t="shared" si="22"/>
        <v>168</v>
      </c>
      <c r="H124" s="177"/>
    </row>
    <row r="125" spans="1:8" s="3" customFormat="1" ht="15" hidden="1" x14ac:dyDescent="0.2">
      <c r="A125" s="100" t="s">
        <v>43</v>
      </c>
      <c r="B125" s="199" t="s">
        <v>139</v>
      </c>
      <c r="C125" s="214" t="s">
        <v>90</v>
      </c>
      <c r="D125" s="94">
        <v>290</v>
      </c>
      <c r="E125" s="87">
        <f t="shared" si="24"/>
        <v>189</v>
      </c>
      <c r="F125" s="87">
        <f t="shared" si="23"/>
        <v>174</v>
      </c>
      <c r="G125" s="458">
        <f t="shared" si="22"/>
        <v>168</v>
      </c>
      <c r="H125" s="177"/>
    </row>
    <row r="126" spans="1:8" s="3" customFormat="1" ht="15" hidden="1" x14ac:dyDescent="0.2">
      <c r="A126" s="100" t="s">
        <v>44</v>
      </c>
      <c r="B126" s="199" t="s">
        <v>140</v>
      </c>
      <c r="C126" s="214" t="s">
        <v>90</v>
      </c>
      <c r="D126" s="94">
        <v>290</v>
      </c>
      <c r="E126" s="87">
        <f t="shared" si="24"/>
        <v>189</v>
      </c>
      <c r="F126" s="87">
        <f t="shared" si="23"/>
        <v>174</v>
      </c>
      <c r="G126" s="458">
        <f t="shared" si="22"/>
        <v>168</v>
      </c>
      <c r="H126" s="177"/>
    </row>
    <row r="127" spans="1:8" s="3" customFormat="1" ht="15" hidden="1" x14ac:dyDescent="0.2">
      <c r="A127" s="100" t="s">
        <v>45</v>
      </c>
      <c r="B127" s="199" t="s">
        <v>141</v>
      </c>
      <c r="C127" s="214" t="s">
        <v>90</v>
      </c>
      <c r="D127" s="94">
        <v>290</v>
      </c>
      <c r="E127" s="87">
        <f t="shared" si="24"/>
        <v>189</v>
      </c>
      <c r="F127" s="87">
        <f t="shared" si="23"/>
        <v>174</v>
      </c>
      <c r="G127" s="458">
        <f t="shared" si="22"/>
        <v>168</v>
      </c>
      <c r="H127" s="177"/>
    </row>
    <row r="128" spans="1:8" s="3" customFormat="1" ht="15.75" hidden="1" thickBot="1" x14ac:dyDescent="0.25">
      <c r="A128" s="101" t="s">
        <v>46</v>
      </c>
      <c r="B128" s="358" t="s">
        <v>142</v>
      </c>
      <c r="C128" s="221" t="s">
        <v>90</v>
      </c>
      <c r="D128" s="359">
        <v>290</v>
      </c>
      <c r="E128" s="89">
        <f t="shared" si="24"/>
        <v>189</v>
      </c>
      <c r="F128" s="89">
        <f t="shared" si="23"/>
        <v>174</v>
      </c>
      <c r="G128" s="79">
        <f t="shared" si="22"/>
        <v>168</v>
      </c>
      <c r="H128" s="177"/>
    </row>
    <row r="129" spans="1:8" s="3" customFormat="1" ht="15.75" thickBot="1" x14ac:dyDescent="0.25">
      <c r="A129" s="515" t="s">
        <v>193</v>
      </c>
      <c r="B129" s="516"/>
      <c r="C129" s="353" t="s">
        <v>88</v>
      </c>
      <c r="D129" s="354"/>
      <c r="E129" s="354"/>
      <c r="F129" s="355"/>
      <c r="G129" s="356"/>
      <c r="H129" s="177"/>
    </row>
    <row r="130" spans="1:8" s="3" customFormat="1" ht="15.75" thickBot="1" x14ac:dyDescent="0.25">
      <c r="A130" s="100" t="s">
        <v>415</v>
      </c>
      <c r="B130" s="288" t="s">
        <v>378</v>
      </c>
      <c r="C130" s="212" t="s">
        <v>89</v>
      </c>
      <c r="D130" s="94">
        <v>290</v>
      </c>
      <c r="E130" s="87">
        <f t="shared" si="24"/>
        <v>189</v>
      </c>
      <c r="F130" s="87">
        <f t="shared" si="23"/>
        <v>174</v>
      </c>
      <c r="G130" s="458">
        <f t="shared" ref="G130:G133" si="25">ROUND(D130-D130*$G$5,0)</f>
        <v>168</v>
      </c>
      <c r="H130" s="177"/>
    </row>
    <row r="131" spans="1:8" s="3" customFormat="1" ht="15.75" hidden="1" thickBot="1" x14ac:dyDescent="0.25">
      <c r="A131" s="100" t="s">
        <v>194</v>
      </c>
      <c r="B131" s="199" t="s">
        <v>199</v>
      </c>
      <c r="C131" s="212" t="s">
        <v>380</v>
      </c>
      <c r="D131" s="65">
        <v>290</v>
      </c>
      <c r="E131" s="87">
        <f t="shared" si="24"/>
        <v>189</v>
      </c>
      <c r="F131" s="87">
        <f t="shared" si="23"/>
        <v>174</v>
      </c>
      <c r="G131" s="458">
        <f t="shared" si="25"/>
        <v>168</v>
      </c>
      <c r="H131" s="177"/>
    </row>
    <row r="132" spans="1:8" s="3" customFormat="1" ht="15.75" hidden="1" thickBot="1" x14ac:dyDescent="0.25">
      <c r="A132" s="100" t="s">
        <v>195</v>
      </c>
      <c r="B132" s="199" t="s">
        <v>197</v>
      </c>
      <c r="C132" s="212" t="s">
        <v>381</v>
      </c>
      <c r="D132" s="65">
        <v>290</v>
      </c>
      <c r="E132" s="87">
        <f t="shared" si="24"/>
        <v>189</v>
      </c>
      <c r="F132" s="87">
        <f t="shared" si="23"/>
        <v>174</v>
      </c>
      <c r="G132" s="458">
        <f t="shared" si="25"/>
        <v>168</v>
      </c>
      <c r="H132" s="177"/>
    </row>
    <row r="133" spans="1:8" s="3" customFormat="1" ht="15.75" hidden="1" thickBot="1" x14ac:dyDescent="0.25">
      <c r="A133" s="106" t="s">
        <v>196</v>
      </c>
      <c r="B133" s="200" t="s">
        <v>198</v>
      </c>
      <c r="C133" s="212" t="s">
        <v>382</v>
      </c>
      <c r="D133" s="65">
        <v>290</v>
      </c>
      <c r="E133" s="87">
        <f t="shared" si="24"/>
        <v>189</v>
      </c>
      <c r="F133" s="87">
        <f t="shared" si="23"/>
        <v>174</v>
      </c>
      <c r="G133" s="458">
        <f t="shared" si="25"/>
        <v>168</v>
      </c>
      <c r="H133" s="177"/>
    </row>
    <row r="134" spans="1:8" s="3" customFormat="1" ht="15.75" thickBot="1" x14ac:dyDescent="0.25">
      <c r="A134" s="522" t="s">
        <v>145</v>
      </c>
      <c r="B134" s="523"/>
      <c r="C134" s="217" t="s">
        <v>108</v>
      </c>
      <c r="D134" s="92" t="s">
        <v>62</v>
      </c>
      <c r="E134" s="181">
        <v>0.35</v>
      </c>
      <c r="F134" s="348">
        <v>0.4</v>
      </c>
      <c r="G134" s="344">
        <v>0.42</v>
      </c>
      <c r="H134" s="177"/>
    </row>
    <row r="135" spans="1:8" s="3" customFormat="1" ht="15.75" hidden="1" thickBot="1" x14ac:dyDescent="0.25">
      <c r="A135" s="96" t="s">
        <v>293</v>
      </c>
      <c r="B135" s="201" t="s">
        <v>143</v>
      </c>
      <c r="C135" s="219" t="s">
        <v>91</v>
      </c>
      <c r="D135" s="93">
        <v>250</v>
      </c>
      <c r="E135" s="88">
        <f t="shared" si="24"/>
        <v>163</v>
      </c>
      <c r="F135" s="87">
        <f>ROUND(D135-D135*$F$5,0)</f>
        <v>150</v>
      </c>
      <c r="G135" s="458">
        <f>ROUND(D135-D135*$G$5,0)</f>
        <v>145</v>
      </c>
      <c r="H135" s="177"/>
    </row>
    <row r="136" spans="1:8" s="3" customFormat="1" ht="15.75" hidden="1" thickBot="1" x14ac:dyDescent="0.25">
      <c r="A136" s="105">
        <v>2023</v>
      </c>
      <c r="B136" s="195" t="s">
        <v>144</v>
      </c>
      <c r="C136" s="212" t="s">
        <v>85</v>
      </c>
      <c r="D136" s="64">
        <v>121.00000000000001</v>
      </c>
      <c r="E136" s="86">
        <f t="shared" si="24"/>
        <v>79</v>
      </c>
      <c r="F136" s="87">
        <f t="shared" si="23"/>
        <v>73</v>
      </c>
      <c r="G136" s="53">
        <f>ROUND(D136-D136*$G$5,1)</f>
        <v>70.2</v>
      </c>
      <c r="H136" s="177"/>
    </row>
    <row r="137" spans="1:8" s="3" customFormat="1" ht="15.75" hidden="1" thickBot="1" x14ac:dyDescent="0.25">
      <c r="A137" s="100">
        <v>2024</v>
      </c>
      <c r="B137" s="196" t="s">
        <v>144</v>
      </c>
      <c r="C137" s="214" t="s">
        <v>86</v>
      </c>
      <c r="D137" s="65">
        <v>110.00000000000001</v>
      </c>
      <c r="E137" s="87">
        <f t="shared" si="24"/>
        <v>72</v>
      </c>
      <c r="F137" s="87">
        <f t="shared" si="23"/>
        <v>66</v>
      </c>
      <c r="G137" s="53">
        <f>ROUND(D137-D137*$G$5,1)</f>
        <v>63.8</v>
      </c>
      <c r="H137" s="177"/>
    </row>
    <row r="138" spans="1:8" s="3" customFormat="1" ht="15.75" hidden="1" thickBot="1" x14ac:dyDescent="0.25">
      <c r="A138" s="106">
        <v>2025</v>
      </c>
      <c r="B138" s="202" t="s">
        <v>144</v>
      </c>
      <c r="C138" s="215" t="s">
        <v>87</v>
      </c>
      <c r="D138" s="102">
        <v>110</v>
      </c>
      <c r="E138" s="88">
        <f t="shared" si="24"/>
        <v>72</v>
      </c>
      <c r="F138" s="87">
        <f t="shared" si="23"/>
        <v>66</v>
      </c>
      <c r="G138" s="53">
        <f>ROUND(D138-D138*$G$5,1)</f>
        <v>63.8</v>
      </c>
      <c r="H138" s="177"/>
    </row>
    <row r="139" spans="1:8" s="3" customFormat="1" ht="15.75" thickBot="1" x14ac:dyDescent="0.25">
      <c r="A139" s="340">
        <v>130</v>
      </c>
      <c r="B139" s="341" t="s">
        <v>316</v>
      </c>
      <c r="C139" s="334"/>
      <c r="D139" s="342">
        <v>490</v>
      </c>
      <c r="E139" s="188">
        <f t="shared" si="24"/>
        <v>319</v>
      </c>
      <c r="F139" s="87">
        <f t="shared" si="23"/>
        <v>294</v>
      </c>
      <c r="G139" s="458">
        <f t="shared" si="22"/>
        <v>284</v>
      </c>
      <c r="H139" s="177"/>
    </row>
    <row r="140" spans="1:8" s="3" customFormat="1" ht="15.75" thickBot="1" x14ac:dyDescent="0.25">
      <c r="A140" s="103" t="s">
        <v>345</v>
      </c>
      <c r="B140" s="203" t="s">
        <v>344</v>
      </c>
      <c r="C140" s="219"/>
      <c r="D140" s="39">
        <v>80</v>
      </c>
      <c r="E140" s="183">
        <f t="shared" si="24"/>
        <v>52</v>
      </c>
      <c r="F140" s="87">
        <f t="shared" si="23"/>
        <v>48</v>
      </c>
      <c r="G140" s="53">
        <f>ROUND(D140-D140*$G$5,1)</f>
        <v>46.4</v>
      </c>
      <c r="H140" s="177"/>
    </row>
    <row r="141" spans="1:8" s="3" customFormat="1" ht="15" hidden="1" x14ac:dyDescent="0.2">
      <c r="A141" s="105" t="s">
        <v>297</v>
      </c>
      <c r="B141" s="343" t="s">
        <v>294</v>
      </c>
      <c r="C141" s="212"/>
      <c r="D141" s="67">
        <v>638</v>
      </c>
      <c r="E141" s="134">
        <f t="shared" si="24"/>
        <v>415</v>
      </c>
      <c r="F141" s="87">
        <f t="shared" si="23"/>
        <v>383</v>
      </c>
      <c r="G141" s="458">
        <f t="shared" si="22"/>
        <v>370</v>
      </c>
      <c r="H141" s="177"/>
    </row>
    <row r="142" spans="1:8" s="3" customFormat="1" ht="15.75" thickBot="1" x14ac:dyDescent="0.25">
      <c r="A142" s="100" t="s">
        <v>299</v>
      </c>
      <c r="B142" s="97" t="s">
        <v>295</v>
      </c>
      <c r="C142" s="214"/>
      <c r="D142" s="66">
        <v>451.00000000000006</v>
      </c>
      <c r="E142" s="87">
        <f t="shared" si="24"/>
        <v>293</v>
      </c>
      <c r="F142" s="89">
        <f t="shared" si="23"/>
        <v>271</v>
      </c>
      <c r="G142" s="79">
        <f t="shared" si="22"/>
        <v>262</v>
      </c>
      <c r="H142" s="177"/>
    </row>
    <row r="143" spans="1:8" s="3" customFormat="1" ht="15" hidden="1" customHeight="1" thickBot="1" x14ac:dyDescent="0.25">
      <c r="A143" s="101" t="s">
        <v>298</v>
      </c>
      <c r="B143" s="98" t="s">
        <v>296</v>
      </c>
      <c r="C143" s="221"/>
      <c r="D143" s="104">
        <v>517</v>
      </c>
      <c r="E143" s="88">
        <f t="shared" si="24"/>
        <v>336</v>
      </c>
      <c r="F143" s="457">
        <f t="shared" si="23"/>
        <v>310</v>
      </c>
      <c r="G143" s="108">
        <f t="shared" si="22"/>
        <v>300</v>
      </c>
      <c r="H143" s="177"/>
    </row>
    <row r="144" spans="1:8" s="3" customFormat="1" ht="15" customHeight="1" thickBot="1" x14ac:dyDescent="0.25">
      <c r="A144" s="103" t="s">
        <v>190</v>
      </c>
      <c r="B144" s="203" t="s">
        <v>191</v>
      </c>
      <c r="C144" s="219" t="s">
        <v>192</v>
      </c>
      <c r="D144" s="39">
        <v>1188</v>
      </c>
      <c r="E144" s="183">
        <f t="shared" si="24"/>
        <v>772</v>
      </c>
      <c r="F144" s="458">
        <f t="shared" si="23"/>
        <v>713</v>
      </c>
      <c r="G144" s="95">
        <f>ROUND(D144-D144*$G$5,0)</f>
        <v>689</v>
      </c>
      <c r="H144" s="177"/>
    </row>
    <row r="145" spans="1:8" s="3" customFormat="1" ht="15" hidden="1" customHeight="1" thickBot="1" x14ac:dyDescent="0.25">
      <c r="A145" s="107">
        <v>2070</v>
      </c>
      <c r="B145" s="204" t="s">
        <v>317</v>
      </c>
      <c r="C145" s="222" t="s">
        <v>60</v>
      </c>
      <c r="D145" s="104">
        <v>726.00000000000011</v>
      </c>
      <c r="E145" s="134">
        <f t="shared" si="24"/>
        <v>472</v>
      </c>
      <c r="F145" s="458">
        <f t="shared" si="23"/>
        <v>436</v>
      </c>
      <c r="G145" s="108">
        <f t="shared" si="22"/>
        <v>421</v>
      </c>
      <c r="H145" s="177"/>
    </row>
    <row r="146" spans="1:8" s="3" customFormat="1" ht="15.75" thickBot="1" x14ac:dyDescent="0.25">
      <c r="A146" s="524" t="s">
        <v>92</v>
      </c>
      <c r="B146" s="525"/>
      <c r="C146" s="80" t="s">
        <v>108</v>
      </c>
      <c r="D146" s="80" t="s">
        <v>62</v>
      </c>
      <c r="E146" s="184">
        <v>0.35</v>
      </c>
      <c r="F146" s="75">
        <v>0.4</v>
      </c>
      <c r="G146" s="136">
        <v>0.42</v>
      </c>
      <c r="H146" s="177"/>
    </row>
    <row r="147" spans="1:8" s="3" customFormat="1" ht="15" x14ac:dyDescent="0.2">
      <c r="A147" s="519" t="s">
        <v>314</v>
      </c>
      <c r="B147" s="362" t="s">
        <v>236</v>
      </c>
      <c r="C147" s="223" t="s">
        <v>310</v>
      </c>
      <c r="D147" s="111">
        <v>1286</v>
      </c>
      <c r="E147" s="86">
        <f t="shared" si="24"/>
        <v>836</v>
      </c>
      <c r="F147" s="113">
        <f t="shared" si="23"/>
        <v>772</v>
      </c>
      <c r="G147" s="112">
        <f t="shared" si="22"/>
        <v>746</v>
      </c>
    </row>
    <row r="148" spans="1:8" s="3" customFormat="1" ht="15" x14ac:dyDescent="0.2">
      <c r="A148" s="520"/>
      <c r="B148" s="363" t="s">
        <v>146</v>
      </c>
      <c r="C148" s="224" t="s">
        <v>311</v>
      </c>
      <c r="D148" s="71">
        <v>1331</v>
      </c>
      <c r="E148" s="87">
        <f t="shared" si="24"/>
        <v>865</v>
      </c>
      <c r="F148" s="73">
        <f t="shared" si="23"/>
        <v>799</v>
      </c>
      <c r="G148" s="72">
        <f t="shared" ref="G148" si="26">ROUND(D148-D148*$G$5,0)</f>
        <v>772</v>
      </c>
      <c r="H148" s="177"/>
    </row>
    <row r="149" spans="1:8" s="3" customFormat="1" ht="15" x14ac:dyDescent="0.2">
      <c r="A149" s="520"/>
      <c r="B149" s="339" t="s">
        <v>444</v>
      </c>
      <c r="C149" s="224" t="s">
        <v>312</v>
      </c>
      <c r="D149" s="71">
        <v>1428</v>
      </c>
      <c r="E149" s="87">
        <f t="shared" si="24"/>
        <v>928</v>
      </c>
      <c r="F149" s="73">
        <f t="shared" si="23"/>
        <v>857</v>
      </c>
      <c r="G149" s="72">
        <f t="shared" ref="G149" si="27">ROUND(D149-D149*$G$5,0)</f>
        <v>828</v>
      </c>
      <c r="H149" s="177"/>
    </row>
    <row r="150" spans="1:8" s="3" customFormat="1" ht="15.75" thickBot="1" x14ac:dyDescent="0.25">
      <c r="A150" s="521"/>
      <c r="B150" s="361" t="s">
        <v>147</v>
      </c>
      <c r="C150" s="225" t="s">
        <v>313</v>
      </c>
      <c r="D150" s="114">
        <v>1483</v>
      </c>
      <c r="E150" s="89">
        <f t="shared" si="24"/>
        <v>964</v>
      </c>
      <c r="F150" s="73">
        <f t="shared" si="23"/>
        <v>890</v>
      </c>
      <c r="G150" s="115">
        <f t="shared" si="22"/>
        <v>860</v>
      </c>
      <c r="H150" s="177"/>
    </row>
    <row r="151" spans="1:8" s="3" customFormat="1" ht="15" x14ac:dyDescent="0.2">
      <c r="A151" s="519" t="s">
        <v>440</v>
      </c>
      <c r="B151" s="360" t="s">
        <v>441</v>
      </c>
      <c r="C151" s="223" t="s">
        <v>310</v>
      </c>
      <c r="D151" s="111">
        <v>1472</v>
      </c>
      <c r="E151" s="134">
        <f t="shared" si="24"/>
        <v>957</v>
      </c>
      <c r="F151" s="73">
        <f t="shared" si="23"/>
        <v>883</v>
      </c>
      <c r="G151" s="112">
        <f t="shared" ref="G151:G154" si="28">ROUND(D151-D151*$G$5,0)</f>
        <v>854</v>
      </c>
      <c r="H151" s="177"/>
    </row>
    <row r="152" spans="1:8" s="3" customFormat="1" ht="15" x14ac:dyDescent="0.2">
      <c r="A152" s="520"/>
      <c r="B152" s="205" t="s">
        <v>146</v>
      </c>
      <c r="C152" s="224" t="s">
        <v>311</v>
      </c>
      <c r="D152" s="71">
        <v>1516</v>
      </c>
      <c r="E152" s="87">
        <f t="shared" si="24"/>
        <v>985</v>
      </c>
      <c r="F152" s="73">
        <f t="shared" si="23"/>
        <v>910</v>
      </c>
      <c r="G152" s="72">
        <f t="shared" si="28"/>
        <v>879</v>
      </c>
      <c r="H152" s="177"/>
    </row>
    <row r="153" spans="1:8" s="3" customFormat="1" ht="15" x14ac:dyDescent="0.2">
      <c r="A153" s="520"/>
      <c r="B153" s="205"/>
      <c r="C153" s="224" t="s">
        <v>312</v>
      </c>
      <c r="D153" s="71">
        <v>1626</v>
      </c>
      <c r="E153" s="87">
        <f t="shared" si="24"/>
        <v>1057</v>
      </c>
      <c r="F153" s="73">
        <f t="shared" si="23"/>
        <v>976</v>
      </c>
      <c r="G153" s="72">
        <f t="shared" si="28"/>
        <v>943</v>
      </c>
      <c r="H153" s="177"/>
    </row>
    <row r="154" spans="1:8" s="3" customFormat="1" ht="15.75" thickBot="1" x14ac:dyDescent="0.25">
      <c r="A154" s="521"/>
      <c r="B154" s="361" t="s">
        <v>147</v>
      </c>
      <c r="C154" s="225" t="s">
        <v>313</v>
      </c>
      <c r="D154" s="114">
        <v>1626</v>
      </c>
      <c r="E154" s="89">
        <f t="shared" si="24"/>
        <v>1057</v>
      </c>
      <c r="F154" s="116">
        <f t="shared" si="23"/>
        <v>976</v>
      </c>
      <c r="G154" s="115">
        <f t="shared" si="28"/>
        <v>943</v>
      </c>
      <c r="H154" s="177"/>
    </row>
    <row r="155" spans="1:8" s="3" customFormat="1" ht="15.75" thickBot="1" x14ac:dyDescent="0.25">
      <c r="A155" s="230" t="s">
        <v>448</v>
      </c>
      <c r="B155" s="210" t="s">
        <v>392</v>
      </c>
      <c r="C155" s="231" t="s">
        <v>315</v>
      </c>
      <c r="D155" s="232">
        <v>720</v>
      </c>
      <c r="E155" s="229">
        <f t="shared" si="24"/>
        <v>468</v>
      </c>
      <c r="F155" s="457">
        <f t="shared" si="23"/>
        <v>432</v>
      </c>
      <c r="G155" s="233">
        <f t="shared" ref="G155" si="29">ROUND(D155-D155*$G$5,0)</f>
        <v>418</v>
      </c>
      <c r="H155" s="177"/>
    </row>
    <row r="156" spans="1:8" s="3" customFormat="1" ht="16.5" hidden="1" thickBot="1" x14ac:dyDescent="0.25">
      <c r="A156" s="164" t="s">
        <v>148</v>
      </c>
      <c r="B156" s="257" t="s">
        <v>397</v>
      </c>
      <c r="C156" s="223">
        <v>193</v>
      </c>
      <c r="D156" s="111">
        <v>5010</v>
      </c>
      <c r="E156" s="249">
        <f t="shared" si="24"/>
        <v>3257</v>
      </c>
      <c r="F156" s="73">
        <f t="shared" si="23"/>
        <v>3006</v>
      </c>
      <c r="G156" s="112">
        <f t="shared" si="22"/>
        <v>2906</v>
      </c>
      <c r="H156" s="177"/>
    </row>
    <row r="157" spans="1:8" s="3" customFormat="1" ht="15.75" hidden="1" thickBot="1" x14ac:dyDescent="0.25">
      <c r="A157" s="147" t="s">
        <v>149</v>
      </c>
      <c r="B157" s="247" t="s">
        <v>396</v>
      </c>
      <c r="C157" s="225" t="s">
        <v>370</v>
      </c>
      <c r="D157" s="114">
        <v>5010</v>
      </c>
      <c r="E157" s="250">
        <f t="shared" si="24"/>
        <v>3257</v>
      </c>
      <c r="F157" s="73">
        <f t="shared" si="23"/>
        <v>3006</v>
      </c>
      <c r="G157" s="115">
        <f t="shared" si="22"/>
        <v>2906</v>
      </c>
      <c r="H157" s="177"/>
    </row>
    <row r="158" spans="1:8" s="3" customFormat="1" ht="15.75" hidden="1" thickBot="1" x14ac:dyDescent="0.25">
      <c r="A158" s="147" t="s">
        <v>150</v>
      </c>
      <c r="B158" s="248"/>
      <c r="C158" s="251" t="s">
        <v>393</v>
      </c>
      <c r="D158" s="189">
        <v>3800</v>
      </c>
      <c r="E158" s="250">
        <f t="shared" si="24"/>
        <v>2470</v>
      </c>
      <c r="F158" s="73">
        <f t="shared" si="23"/>
        <v>2280</v>
      </c>
      <c r="G158" s="190">
        <f t="shared" si="22"/>
        <v>2204</v>
      </c>
      <c r="H158" s="177"/>
    </row>
    <row r="159" spans="1:8" s="3" customFormat="1" ht="15.75" hidden="1" thickBot="1" x14ac:dyDescent="0.25">
      <c r="A159" s="147"/>
      <c r="B159" s="248"/>
      <c r="C159" s="224" t="s">
        <v>394</v>
      </c>
      <c r="D159" s="189">
        <v>3800</v>
      </c>
      <c r="E159" s="250">
        <f t="shared" si="24"/>
        <v>2470</v>
      </c>
      <c r="F159" s="73">
        <f t="shared" si="23"/>
        <v>2280</v>
      </c>
      <c r="G159" s="72">
        <f t="shared" si="22"/>
        <v>2204</v>
      </c>
      <c r="H159" s="177"/>
    </row>
    <row r="160" spans="1:8" s="3" customFormat="1" ht="15.75" hidden="1" thickBot="1" x14ac:dyDescent="0.25">
      <c r="A160" s="147"/>
      <c r="B160" s="247"/>
      <c r="C160" s="224" t="s">
        <v>395</v>
      </c>
      <c r="D160" s="189">
        <v>3800</v>
      </c>
      <c r="E160" s="250">
        <f t="shared" si="24"/>
        <v>2470</v>
      </c>
      <c r="F160" s="73">
        <f t="shared" si="23"/>
        <v>2280</v>
      </c>
      <c r="G160" s="72">
        <f t="shared" si="22"/>
        <v>2204</v>
      </c>
      <c r="H160" s="177"/>
    </row>
    <row r="161" spans="1:10" s="3" customFormat="1" ht="16.5" hidden="1" thickBot="1" x14ac:dyDescent="0.25">
      <c r="A161" s="297"/>
      <c r="B161" s="296"/>
      <c r="C161" s="298" t="s">
        <v>269</v>
      </c>
      <c r="D161" s="299"/>
      <c r="E161" s="88">
        <f t="shared" si="24"/>
        <v>0</v>
      </c>
      <c r="F161" s="30">
        <f t="shared" si="23"/>
        <v>0</v>
      </c>
      <c r="G161" s="300">
        <f>ROUND(D161-D161*$G$5,0)</f>
        <v>0</v>
      </c>
      <c r="H161" s="177"/>
    </row>
    <row r="162" spans="1:10" s="3" customFormat="1" ht="16.5" hidden="1" thickBot="1" x14ac:dyDescent="0.25">
      <c r="A162" s="315"/>
      <c r="B162" s="326" t="s">
        <v>435</v>
      </c>
      <c r="C162" s="316"/>
      <c r="D162" s="317"/>
      <c r="E162" s="301">
        <f t="shared" si="24"/>
        <v>0</v>
      </c>
      <c r="F162" s="255">
        <f t="shared" si="23"/>
        <v>0</v>
      </c>
      <c r="G162" s="254">
        <f t="shared" si="22"/>
        <v>0</v>
      </c>
      <c r="H162" s="177"/>
    </row>
    <row r="163" spans="1:10" s="3" customFormat="1" ht="15.75" x14ac:dyDescent="0.2">
      <c r="A163" s="318" t="s">
        <v>445</v>
      </c>
      <c r="B163" s="326" t="s">
        <v>435</v>
      </c>
      <c r="C163" s="319" t="s">
        <v>370</v>
      </c>
      <c r="D163" s="320">
        <v>8900</v>
      </c>
      <c r="E163" s="252">
        <f t="shared" si="24"/>
        <v>5785</v>
      </c>
      <c r="F163" s="253">
        <f t="shared" si="23"/>
        <v>5340</v>
      </c>
      <c r="G163" s="256">
        <f t="shared" si="22"/>
        <v>5162</v>
      </c>
      <c r="H163" s="177"/>
      <c r="I163" s="50"/>
    </row>
    <row r="164" spans="1:10" s="3" customFormat="1" ht="15" hidden="1" x14ac:dyDescent="0.2">
      <c r="A164" s="318" t="s">
        <v>150</v>
      </c>
      <c r="B164" s="321"/>
      <c r="C164" s="319"/>
      <c r="D164" s="320"/>
      <c r="E164" s="252">
        <f t="shared" si="24"/>
        <v>0</v>
      </c>
      <c r="F164" s="253">
        <f t="shared" si="23"/>
        <v>0</v>
      </c>
      <c r="G164" s="256">
        <f>ROUND(D164-D164*$G$5,0)</f>
        <v>0</v>
      </c>
      <c r="H164" s="177"/>
      <c r="I164" s="47"/>
      <c r="J164" s="47"/>
    </row>
    <row r="165" spans="1:10" s="3" customFormat="1" ht="15.75" thickBot="1" x14ac:dyDescent="0.25">
      <c r="A165" s="322"/>
      <c r="B165" s="323"/>
      <c r="C165" s="324" t="s">
        <v>371</v>
      </c>
      <c r="D165" s="325">
        <v>9750</v>
      </c>
      <c r="E165" s="302">
        <f t="shared" si="24"/>
        <v>6338</v>
      </c>
      <c r="F165" s="303">
        <f t="shared" si="23"/>
        <v>5850</v>
      </c>
      <c r="G165" s="304">
        <f>ROUND(D165-D165*$G$5,0)</f>
        <v>5655</v>
      </c>
      <c r="H165" s="177"/>
      <c r="I165" s="49"/>
      <c r="J165" s="49"/>
    </row>
    <row r="166" spans="1:10" s="3" customFormat="1" ht="15.75" hidden="1" thickBot="1" x14ac:dyDescent="0.25">
      <c r="A166" s="123"/>
      <c r="B166" s="207"/>
      <c r="C166" s="214" t="s">
        <v>200</v>
      </c>
      <c r="D166" s="84">
        <v>8467</v>
      </c>
      <c r="E166" s="87">
        <f t="shared" si="24"/>
        <v>5504</v>
      </c>
      <c r="F166" s="458">
        <f t="shared" si="23"/>
        <v>5080</v>
      </c>
      <c r="G166" s="31">
        <f>ROUND(D166-D166*$G$5,0)</f>
        <v>4911</v>
      </c>
      <c r="H166" s="177"/>
    </row>
    <row r="167" spans="1:10" s="3" customFormat="1" ht="15.75" hidden="1" thickBot="1" x14ac:dyDescent="0.25">
      <c r="A167" s="123"/>
      <c r="B167" s="206" t="s">
        <v>99</v>
      </c>
      <c r="C167" s="334" t="s">
        <v>200</v>
      </c>
      <c r="D167" s="187">
        <v>8467</v>
      </c>
      <c r="E167" s="188">
        <f t="shared" si="24"/>
        <v>5504</v>
      </c>
      <c r="F167" s="458">
        <f t="shared" si="23"/>
        <v>5080</v>
      </c>
      <c r="G167" s="174">
        <f t="shared" ref="G167:G178" si="30">ROUND(D167-D167*$G$5,0)</f>
        <v>4911</v>
      </c>
      <c r="H167" s="177"/>
    </row>
    <row r="168" spans="1:10" s="3" customFormat="1" ht="15.75" hidden="1" thickBot="1" x14ac:dyDescent="0.25">
      <c r="A168" s="122" t="s">
        <v>369</v>
      </c>
      <c r="B168" s="206"/>
      <c r="C168" s="171" t="s">
        <v>366</v>
      </c>
      <c r="D168" s="121">
        <v>2980</v>
      </c>
      <c r="E168" s="86">
        <f t="shared" si="24"/>
        <v>1937</v>
      </c>
      <c r="F168" s="458">
        <f t="shared" si="23"/>
        <v>1788</v>
      </c>
      <c r="G168" s="76">
        <f t="shared" si="30"/>
        <v>1728</v>
      </c>
      <c r="H168" s="177"/>
    </row>
    <row r="169" spans="1:10" s="3" customFormat="1" ht="15.75" hidden="1" thickBot="1" x14ac:dyDescent="0.25">
      <c r="A169" s="122" t="s">
        <v>369</v>
      </c>
      <c r="B169" s="208" t="s">
        <v>368</v>
      </c>
      <c r="C169" s="215" t="s">
        <v>367</v>
      </c>
      <c r="D169" s="117">
        <v>3100</v>
      </c>
      <c r="E169" s="88">
        <f t="shared" si="24"/>
        <v>2015</v>
      </c>
      <c r="F169" s="30">
        <f t="shared" si="23"/>
        <v>1860</v>
      </c>
      <c r="G169" s="38">
        <f t="shared" si="30"/>
        <v>1798</v>
      </c>
      <c r="H169" s="177"/>
      <c r="I169" s="29"/>
      <c r="J169" s="29"/>
    </row>
    <row r="170" spans="1:10" s="3" customFormat="1" ht="23.25" customHeight="1" thickBot="1" x14ac:dyDescent="0.25">
      <c r="A170" s="327" t="s">
        <v>369</v>
      </c>
      <c r="B170" s="364" t="s">
        <v>446</v>
      </c>
      <c r="C170" s="328">
        <v>172</v>
      </c>
      <c r="D170" s="329">
        <v>3200</v>
      </c>
      <c r="E170" s="330">
        <f t="shared" si="24"/>
        <v>2080</v>
      </c>
      <c r="F170" s="331">
        <f t="shared" si="23"/>
        <v>1920</v>
      </c>
      <c r="G170" s="332">
        <f t="shared" si="30"/>
        <v>1856</v>
      </c>
      <c r="H170" s="177"/>
      <c r="I170" s="29"/>
      <c r="J170" s="29"/>
    </row>
    <row r="171" spans="1:10" s="3" customFormat="1" ht="14.45" customHeight="1" x14ac:dyDescent="0.2">
      <c r="A171" s="294" t="s">
        <v>148</v>
      </c>
      <c r="B171" s="500" t="s">
        <v>94</v>
      </c>
      <c r="C171" s="171">
        <v>150</v>
      </c>
      <c r="D171" s="121">
        <v>2352</v>
      </c>
      <c r="E171" s="86">
        <f t="shared" si="24"/>
        <v>1529</v>
      </c>
      <c r="F171" s="77">
        <f t="shared" si="23"/>
        <v>1411</v>
      </c>
      <c r="G171" s="76">
        <f t="shared" si="30"/>
        <v>1364</v>
      </c>
      <c r="H171" s="428"/>
      <c r="I171" s="29"/>
      <c r="J171" s="29"/>
    </row>
    <row r="172" spans="1:10" s="3" customFormat="1" ht="15.75" x14ac:dyDescent="0.2">
      <c r="A172" s="295" t="s">
        <v>95</v>
      </c>
      <c r="B172" s="501"/>
      <c r="C172" s="214">
        <v>160</v>
      </c>
      <c r="D172" s="84">
        <v>2404.5</v>
      </c>
      <c r="E172" s="87">
        <f t="shared" si="24"/>
        <v>1563</v>
      </c>
      <c r="F172" s="458">
        <f t="shared" si="23"/>
        <v>1443</v>
      </c>
      <c r="G172" s="31">
        <f t="shared" si="30"/>
        <v>1395</v>
      </c>
      <c r="H172" s="428"/>
      <c r="I172" s="29"/>
      <c r="J172" s="29"/>
    </row>
    <row r="173" spans="1:10" s="3" customFormat="1" ht="14.45" customHeight="1" x14ac:dyDescent="0.2">
      <c r="A173" s="295"/>
      <c r="B173" s="501"/>
      <c r="C173" s="214" t="s">
        <v>203</v>
      </c>
      <c r="D173" s="84">
        <v>2499</v>
      </c>
      <c r="E173" s="87">
        <f t="shared" si="24"/>
        <v>1624</v>
      </c>
      <c r="F173" s="458">
        <f t="shared" ref="F173:F274" si="31">ROUND(D173-D173*$F$5,0)</f>
        <v>1499</v>
      </c>
      <c r="G173" s="31">
        <f t="shared" si="30"/>
        <v>1449</v>
      </c>
      <c r="H173" s="428"/>
      <c r="I173" s="29"/>
      <c r="J173" s="29"/>
    </row>
    <row r="174" spans="1:10" s="3" customFormat="1" ht="15" x14ac:dyDescent="0.2">
      <c r="A174" s="127"/>
      <c r="B174" s="501"/>
      <c r="C174" s="214" t="s">
        <v>201</v>
      </c>
      <c r="D174" s="84">
        <v>3076.5</v>
      </c>
      <c r="E174" s="87">
        <f t="shared" si="24"/>
        <v>2000</v>
      </c>
      <c r="F174" s="458">
        <f t="shared" si="31"/>
        <v>1846</v>
      </c>
      <c r="G174" s="31">
        <f t="shared" si="30"/>
        <v>1784</v>
      </c>
      <c r="H174" s="428"/>
      <c r="I174" s="29"/>
      <c r="J174" s="29"/>
    </row>
    <row r="175" spans="1:10" s="3" customFormat="1" ht="14.45" customHeight="1" x14ac:dyDescent="0.2">
      <c r="A175" s="127"/>
      <c r="B175" s="501"/>
      <c r="C175" s="214" t="s">
        <v>164</v>
      </c>
      <c r="D175" s="84">
        <v>3465</v>
      </c>
      <c r="E175" s="87">
        <f t="shared" ref="E175:E275" si="32">ROUND(D175-D175*$E$5,0)</f>
        <v>2252</v>
      </c>
      <c r="F175" s="458">
        <f t="shared" si="31"/>
        <v>2079</v>
      </c>
      <c r="G175" s="31">
        <f t="shared" si="30"/>
        <v>2010</v>
      </c>
      <c r="H175" s="428"/>
      <c r="I175" s="29"/>
      <c r="J175" s="29"/>
    </row>
    <row r="176" spans="1:10" s="3" customFormat="1" ht="14.45" customHeight="1" thickBot="1" x14ac:dyDescent="0.25">
      <c r="A176" s="420"/>
      <c r="B176" s="502"/>
      <c r="C176" s="221" t="s">
        <v>52</v>
      </c>
      <c r="D176" s="56">
        <v>3633</v>
      </c>
      <c r="E176" s="89">
        <f t="shared" si="32"/>
        <v>2361</v>
      </c>
      <c r="F176" s="79">
        <f t="shared" si="31"/>
        <v>2180</v>
      </c>
      <c r="G176" s="78">
        <f t="shared" si="30"/>
        <v>2107</v>
      </c>
      <c r="H176" s="428"/>
      <c r="I176" s="29"/>
      <c r="J176" s="29"/>
    </row>
    <row r="177" spans="1:10" s="3" customFormat="1" ht="15" x14ac:dyDescent="0.2">
      <c r="A177" s="127"/>
      <c r="B177" s="503" t="s">
        <v>50</v>
      </c>
      <c r="C177" s="212" t="s">
        <v>202</v>
      </c>
      <c r="D177" s="119">
        <v>1606.5</v>
      </c>
      <c r="E177" s="134">
        <f t="shared" si="32"/>
        <v>1044</v>
      </c>
      <c r="F177" s="457">
        <f t="shared" si="31"/>
        <v>964</v>
      </c>
      <c r="G177" s="37">
        <f t="shared" si="30"/>
        <v>932</v>
      </c>
      <c r="H177" s="428"/>
      <c r="I177" s="29"/>
      <c r="J177" s="29"/>
    </row>
    <row r="178" spans="1:10" s="3" customFormat="1" ht="15" x14ac:dyDescent="0.2">
      <c r="A178" s="127"/>
      <c r="B178" s="503"/>
      <c r="C178" s="214" t="s">
        <v>204</v>
      </c>
      <c r="D178" s="55">
        <v>1848</v>
      </c>
      <c r="E178" s="87">
        <f t="shared" si="32"/>
        <v>1201</v>
      </c>
      <c r="F178" s="458">
        <f t="shared" si="31"/>
        <v>1109</v>
      </c>
      <c r="G178" s="31">
        <f t="shared" si="30"/>
        <v>1072</v>
      </c>
      <c r="H178" s="428"/>
      <c r="I178" s="29"/>
      <c r="J178" s="29"/>
    </row>
    <row r="179" spans="1:10" s="3" customFormat="1" ht="15" x14ac:dyDescent="0.2">
      <c r="A179" s="127"/>
      <c r="B179" s="503"/>
      <c r="C179" s="214">
        <v>140</v>
      </c>
      <c r="D179" s="55">
        <v>2184</v>
      </c>
      <c r="E179" s="87">
        <f t="shared" si="32"/>
        <v>1420</v>
      </c>
      <c r="F179" s="458">
        <f t="shared" si="31"/>
        <v>1310</v>
      </c>
      <c r="G179" s="31">
        <f t="shared" ref="G179:G183" si="33">ROUND(D179-D179*$G$5,0)</f>
        <v>1267</v>
      </c>
      <c r="H179" s="428"/>
      <c r="I179" s="29"/>
      <c r="J179" s="29"/>
    </row>
    <row r="180" spans="1:10" s="3" customFormat="1" ht="15" x14ac:dyDescent="0.2">
      <c r="A180" s="127"/>
      <c r="B180" s="503"/>
      <c r="C180" s="214">
        <v>150</v>
      </c>
      <c r="D180" s="55">
        <v>2436</v>
      </c>
      <c r="E180" s="87">
        <f t="shared" si="32"/>
        <v>1583</v>
      </c>
      <c r="F180" s="458">
        <f t="shared" si="31"/>
        <v>1462</v>
      </c>
      <c r="G180" s="31">
        <f t="shared" si="33"/>
        <v>1413</v>
      </c>
      <c r="H180" s="428"/>
      <c r="I180" s="29"/>
      <c r="J180" s="29"/>
    </row>
    <row r="181" spans="1:10" s="3" customFormat="1" ht="15" x14ac:dyDescent="0.2">
      <c r="A181" s="127"/>
      <c r="B181" s="503"/>
      <c r="C181" s="214">
        <v>160</v>
      </c>
      <c r="D181" s="55">
        <v>2499</v>
      </c>
      <c r="E181" s="87">
        <f t="shared" si="32"/>
        <v>1624</v>
      </c>
      <c r="F181" s="458">
        <f t="shared" si="31"/>
        <v>1499</v>
      </c>
      <c r="G181" s="31">
        <f t="shared" si="33"/>
        <v>1449</v>
      </c>
      <c r="H181" s="428"/>
      <c r="I181" s="29"/>
      <c r="J181" s="29"/>
    </row>
    <row r="182" spans="1:10" s="3" customFormat="1" ht="15" x14ac:dyDescent="0.2">
      <c r="A182" s="127"/>
      <c r="B182" s="503"/>
      <c r="C182" s="214" t="s">
        <v>203</v>
      </c>
      <c r="D182" s="55">
        <v>2614.5</v>
      </c>
      <c r="E182" s="87">
        <f t="shared" si="32"/>
        <v>1699</v>
      </c>
      <c r="F182" s="458">
        <f t="shared" si="31"/>
        <v>1569</v>
      </c>
      <c r="G182" s="31">
        <f t="shared" si="33"/>
        <v>1516</v>
      </c>
      <c r="H182" s="428"/>
      <c r="I182" s="29"/>
      <c r="J182" s="29"/>
    </row>
    <row r="183" spans="1:10" s="3" customFormat="1" ht="15" x14ac:dyDescent="0.2">
      <c r="A183" s="127"/>
      <c r="B183" s="503"/>
      <c r="C183" s="214" t="s">
        <v>201</v>
      </c>
      <c r="D183" s="55">
        <v>3192</v>
      </c>
      <c r="E183" s="87">
        <f t="shared" si="32"/>
        <v>2075</v>
      </c>
      <c r="F183" s="458">
        <f t="shared" si="31"/>
        <v>1915</v>
      </c>
      <c r="G183" s="31">
        <f t="shared" si="33"/>
        <v>1851</v>
      </c>
      <c r="H183" s="428"/>
      <c r="I183" s="29"/>
      <c r="J183" s="29"/>
    </row>
    <row r="184" spans="1:10" s="3" customFormat="1" ht="15" x14ac:dyDescent="0.2">
      <c r="A184" s="127"/>
      <c r="B184" s="503"/>
      <c r="C184" s="214" t="s">
        <v>164</v>
      </c>
      <c r="D184" s="55">
        <v>3570</v>
      </c>
      <c r="E184" s="87">
        <f t="shared" si="32"/>
        <v>2321</v>
      </c>
      <c r="F184" s="458">
        <f t="shared" si="31"/>
        <v>2142</v>
      </c>
      <c r="G184" s="31">
        <f t="shared" si="22"/>
        <v>2071</v>
      </c>
      <c r="H184" s="428"/>
      <c r="I184" s="29"/>
      <c r="J184" s="29"/>
    </row>
    <row r="185" spans="1:10" s="3" customFormat="1" ht="15" customHeight="1" thickBot="1" x14ac:dyDescent="0.25">
      <c r="A185" s="128"/>
      <c r="B185" s="504"/>
      <c r="C185" s="221" t="s">
        <v>52</v>
      </c>
      <c r="D185" s="56">
        <v>3738</v>
      </c>
      <c r="E185" s="89">
        <f t="shared" si="32"/>
        <v>2430</v>
      </c>
      <c r="F185" s="79">
        <f t="shared" si="31"/>
        <v>2243</v>
      </c>
      <c r="G185" s="78">
        <f t="shared" si="22"/>
        <v>2168</v>
      </c>
      <c r="H185" s="428"/>
      <c r="I185" s="29"/>
      <c r="J185" s="29"/>
    </row>
    <row r="186" spans="1:10" s="3" customFormat="1" ht="15.75" x14ac:dyDescent="0.2">
      <c r="A186" s="464" t="s">
        <v>151</v>
      </c>
      <c r="B186" s="512" t="s">
        <v>51</v>
      </c>
      <c r="C186" s="226" t="s">
        <v>202</v>
      </c>
      <c r="D186" s="121">
        <v>2509.5</v>
      </c>
      <c r="E186" s="86">
        <f t="shared" si="32"/>
        <v>1631</v>
      </c>
      <c r="F186" s="86">
        <f t="shared" si="31"/>
        <v>1506</v>
      </c>
      <c r="G186" s="77">
        <f t="shared" si="22"/>
        <v>1456</v>
      </c>
      <c r="H186" s="177"/>
      <c r="I186" s="29"/>
      <c r="J186" s="29"/>
    </row>
    <row r="187" spans="1:10" s="3" customFormat="1" ht="15.75" x14ac:dyDescent="0.2">
      <c r="A187" s="465" t="s">
        <v>152</v>
      </c>
      <c r="B187" s="513"/>
      <c r="C187" s="161" t="s">
        <v>204</v>
      </c>
      <c r="D187" s="84">
        <v>2824.5</v>
      </c>
      <c r="E187" s="87">
        <f t="shared" si="32"/>
        <v>1836</v>
      </c>
      <c r="F187" s="87">
        <f t="shared" si="31"/>
        <v>1695</v>
      </c>
      <c r="G187" s="458">
        <f>ROUND(D187-D187*$G$5,0)</f>
        <v>1638</v>
      </c>
      <c r="H187" s="177"/>
      <c r="I187" s="29"/>
      <c r="J187" s="29"/>
    </row>
    <row r="188" spans="1:10" s="3" customFormat="1" ht="16.5" thickBot="1" x14ac:dyDescent="0.25">
      <c r="A188" s="466"/>
      <c r="B188" s="514"/>
      <c r="C188" s="162">
        <v>140</v>
      </c>
      <c r="D188" s="85">
        <v>3139.5</v>
      </c>
      <c r="E188" s="89">
        <f t="shared" si="32"/>
        <v>2041</v>
      </c>
      <c r="F188" s="89">
        <f t="shared" si="31"/>
        <v>1884</v>
      </c>
      <c r="G188" s="79">
        <f t="shared" ref="G188:G206" si="34">ROUND(D188-D188*$G$5,0)</f>
        <v>1821</v>
      </c>
      <c r="H188" s="177"/>
      <c r="I188" s="29"/>
      <c r="J188" s="29"/>
    </row>
    <row r="189" spans="1:10" s="3" customFormat="1" ht="15" x14ac:dyDescent="0.2">
      <c r="A189" s="460" t="s">
        <v>151</v>
      </c>
      <c r="B189" s="511" t="s">
        <v>453</v>
      </c>
      <c r="C189" s="163" t="s">
        <v>204</v>
      </c>
      <c r="D189" s="131">
        <v>3077</v>
      </c>
      <c r="E189" s="461">
        <f t="shared" si="32"/>
        <v>2000</v>
      </c>
      <c r="F189" s="467">
        <f t="shared" si="31"/>
        <v>1846</v>
      </c>
      <c r="G189" s="457">
        <f t="shared" si="34"/>
        <v>1785</v>
      </c>
      <c r="H189" s="17"/>
      <c r="I189" s="29"/>
      <c r="J189" s="29"/>
    </row>
    <row r="190" spans="1:10" s="3" customFormat="1" ht="15" x14ac:dyDescent="0.2">
      <c r="A190" s="460" t="s">
        <v>152</v>
      </c>
      <c r="B190" s="511"/>
      <c r="C190" s="161">
        <v>140</v>
      </c>
      <c r="D190" s="84">
        <v>3421</v>
      </c>
      <c r="E190" s="393"/>
      <c r="F190" s="269">
        <f t="shared" si="31"/>
        <v>2053</v>
      </c>
      <c r="G190" s="458">
        <f>ROUND(D190-D190*$G$5,0)</f>
        <v>1984</v>
      </c>
      <c r="H190" s="17"/>
      <c r="I190" s="29"/>
      <c r="J190" s="29"/>
    </row>
    <row r="191" spans="1:10" s="3" customFormat="1" ht="15" x14ac:dyDescent="0.2">
      <c r="A191" s="460" t="s">
        <v>56</v>
      </c>
      <c r="B191" s="511"/>
      <c r="C191" s="163">
        <v>150</v>
      </c>
      <c r="D191" s="131">
        <v>3738</v>
      </c>
      <c r="E191" s="461">
        <f t="shared" si="32"/>
        <v>2430</v>
      </c>
      <c r="F191" s="269">
        <f t="shared" si="31"/>
        <v>2243</v>
      </c>
      <c r="G191" s="458">
        <f t="shared" ref="G191:G197" si="35">ROUND(D191-D191*$G$5,0)</f>
        <v>2168</v>
      </c>
      <c r="H191" s="17"/>
      <c r="I191" s="29"/>
      <c r="J191" s="29"/>
    </row>
    <row r="192" spans="1:10" s="3" customFormat="1" ht="15" x14ac:dyDescent="0.2">
      <c r="A192" s="473"/>
      <c r="B192" s="511"/>
      <c r="C192" s="161">
        <v>160</v>
      </c>
      <c r="D192" s="84">
        <v>3798</v>
      </c>
      <c r="E192" s="393">
        <f t="shared" si="32"/>
        <v>2469</v>
      </c>
      <c r="F192" s="269">
        <f t="shared" si="31"/>
        <v>2279</v>
      </c>
      <c r="G192" s="458">
        <f t="shared" si="35"/>
        <v>2203</v>
      </c>
      <c r="H192" s="17"/>
      <c r="I192" s="29"/>
      <c r="J192" s="29"/>
    </row>
    <row r="193" spans="1:10" s="3" customFormat="1" ht="15" x14ac:dyDescent="0.2">
      <c r="A193" s="473"/>
      <c r="B193" s="511"/>
      <c r="C193" s="161" t="s">
        <v>203</v>
      </c>
      <c r="D193" s="84">
        <v>3996</v>
      </c>
      <c r="E193" s="393">
        <f t="shared" si="32"/>
        <v>2597</v>
      </c>
      <c r="F193" s="269">
        <f t="shared" si="31"/>
        <v>2398</v>
      </c>
      <c r="G193" s="458">
        <f t="shared" si="35"/>
        <v>2318</v>
      </c>
      <c r="H193" s="17"/>
      <c r="I193" s="29"/>
      <c r="J193" s="29"/>
    </row>
    <row r="194" spans="1:10" s="3" customFormat="1" ht="15" x14ac:dyDescent="0.2">
      <c r="A194" s="459"/>
      <c r="B194" s="511"/>
      <c r="C194" s="161" t="s">
        <v>201</v>
      </c>
      <c r="D194" s="84">
        <v>4637</v>
      </c>
      <c r="E194" s="393">
        <f t="shared" si="32"/>
        <v>3014</v>
      </c>
      <c r="F194" s="269">
        <f t="shared" si="31"/>
        <v>2782</v>
      </c>
      <c r="G194" s="458">
        <f t="shared" si="35"/>
        <v>2689</v>
      </c>
      <c r="H194" s="17"/>
      <c r="I194" s="29"/>
      <c r="J194" s="29"/>
    </row>
    <row r="195" spans="1:10" s="3" customFormat="1" ht="15" x14ac:dyDescent="0.2">
      <c r="A195" s="460"/>
      <c r="B195" s="511"/>
      <c r="C195" s="161" t="s">
        <v>164</v>
      </c>
      <c r="D195" s="84">
        <v>5040</v>
      </c>
      <c r="E195" s="393">
        <f t="shared" si="32"/>
        <v>3276</v>
      </c>
      <c r="F195" s="269">
        <f t="shared" si="31"/>
        <v>3024</v>
      </c>
      <c r="G195" s="458">
        <f t="shared" si="35"/>
        <v>2923</v>
      </c>
      <c r="H195" s="17"/>
      <c r="I195" s="29"/>
      <c r="J195" s="29"/>
    </row>
    <row r="196" spans="1:10" s="3" customFormat="1" ht="15.75" thickBot="1" x14ac:dyDescent="0.25">
      <c r="A196" s="460"/>
      <c r="B196" s="511"/>
      <c r="C196" s="162" t="s">
        <v>52</v>
      </c>
      <c r="D196" s="85">
        <v>5375</v>
      </c>
      <c r="E196" s="462">
        <f t="shared" si="32"/>
        <v>3494</v>
      </c>
      <c r="F196" s="463">
        <f t="shared" si="31"/>
        <v>3225</v>
      </c>
      <c r="G196" s="79">
        <f t="shared" si="35"/>
        <v>3118</v>
      </c>
      <c r="H196" s="17"/>
      <c r="I196" s="29"/>
      <c r="J196" s="29"/>
    </row>
    <row r="197" spans="1:10" s="3" customFormat="1" ht="15" customHeight="1" x14ac:dyDescent="0.2">
      <c r="A197" s="460"/>
      <c r="B197" s="436" t="s">
        <v>398</v>
      </c>
      <c r="C197" s="438">
        <v>100</v>
      </c>
      <c r="D197" s="121">
        <v>2689</v>
      </c>
      <c r="E197" s="452">
        <f t="shared" si="32"/>
        <v>1748</v>
      </c>
      <c r="F197" s="453">
        <f t="shared" si="31"/>
        <v>1613</v>
      </c>
      <c r="G197" s="453">
        <f t="shared" si="35"/>
        <v>1560</v>
      </c>
      <c r="H197" s="17"/>
      <c r="I197" s="29"/>
      <c r="J197" s="29"/>
    </row>
    <row r="198" spans="1:10" s="3" customFormat="1" ht="21" x14ac:dyDescent="0.2">
      <c r="A198" s="460"/>
      <c r="B198" s="437" t="s">
        <v>451</v>
      </c>
      <c r="C198" s="439" t="s">
        <v>204</v>
      </c>
      <c r="D198" s="84">
        <v>3077</v>
      </c>
      <c r="E198" s="393">
        <f t="shared" si="32"/>
        <v>2000</v>
      </c>
      <c r="F198" s="391">
        <f t="shared" si="31"/>
        <v>1846</v>
      </c>
      <c r="G198" s="391">
        <f t="shared" ref="G198" si="36">ROUND(D198-D198*$G$5,0)</f>
        <v>1785</v>
      </c>
      <c r="H198" s="17"/>
      <c r="I198" s="29"/>
      <c r="J198" s="29"/>
    </row>
    <row r="199" spans="1:10" s="3" customFormat="1" ht="15" x14ac:dyDescent="0.2">
      <c r="A199" s="459"/>
      <c r="B199" s="426"/>
      <c r="C199" s="439">
        <v>140</v>
      </c>
      <c r="D199" s="84">
        <v>3421</v>
      </c>
      <c r="E199" s="393">
        <f t="shared" si="32"/>
        <v>2224</v>
      </c>
      <c r="F199" s="391">
        <f t="shared" si="31"/>
        <v>2053</v>
      </c>
      <c r="G199" s="393">
        <f t="shared" si="34"/>
        <v>1984</v>
      </c>
    </row>
    <row r="200" spans="1:10" s="3" customFormat="1" ht="21" x14ac:dyDescent="0.2">
      <c r="A200" s="460"/>
      <c r="B200" s="437" t="s">
        <v>452</v>
      </c>
      <c r="C200" s="439">
        <v>150</v>
      </c>
      <c r="D200" s="84">
        <v>3833</v>
      </c>
      <c r="E200" s="393">
        <f t="shared" si="32"/>
        <v>2491</v>
      </c>
      <c r="F200" s="391">
        <f t="shared" si="31"/>
        <v>2300</v>
      </c>
      <c r="G200" s="393">
        <f t="shared" si="34"/>
        <v>2223</v>
      </c>
    </row>
    <row r="201" spans="1:10" s="3" customFormat="1" ht="15" x14ac:dyDescent="0.2">
      <c r="A201" s="460"/>
      <c r="B201" s="426"/>
      <c r="C201" s="439">
        <v>160</v>
      </c>
      <c r="D201" s="84">
        <v>3887</v>
      </c>
      <c r="E201" s="393">
        <f t="shared" si="32"/>
        <v>2527</v>
      </c>
      <c r="F201" s="391">
        <f t="shared" si="31"/>
        <v>2332</v>
      </c>
      <c r="G201" s="393">
        <f t="shared" si="34"/>
        <v>2254</v>
      </c>
    </row>
    <row r="202" spans="1:10" s="3" customFormat="1" ht="15" x14ac:dyDescent="0.2">
      <c r="A202" s="460"/>
      <c r="B202" s="426"/>
      <c r="C202" s="439" t="s">
        <v>203</v>
      </c>
      <c r="D202" s="84">
        <v>4085</v>
      </c>
      <c r="E202" s="393">
        <f t="shared" si="32"/>
        <v>2655</v>
      </c>
      <c r="F202" s="391">
        <f t="shared" si="31"/>
        <v>2451</v>
      </c>
      <c r="G202" s="393">
        <f t="shared" si="34"/>
        <v>2369</v>
      </c>
    </row>
    <row r="203" spans="1:10" s="3" customFormat="1" ht="15" x14ac:dyDescent="0.2">
      <c r="A203" s="460"/>
      <c r="B203" s="426"/>
      <c r="C203" s="439" t="s">
        <v>201</v>
      </c>
      <c r="D203" s="84">
        <v>4752</v>
      </c>
      <c r="E203" s="393">
        <f t="shared" si="32"/>
        <v>3089</v>
      </c>
      <c r="F203" s="391">
        <f t="shared" si="31"/>
        <v>2851</v>
      </c>
      <c r="G203" s="393">
        <f t="shared" si="34"/>
        <v>2756</v>
      </c>
    </row>
    <row r="204" spans="1:10" s="3" customFormat="1" ht="15" customHeight="1" x14ac:dyDescent="0.2">
      <c r="A204" s="460"/>
      <c r="B204" s="426"/>
      <c r="C204" s="439" t="s">
        <v>164</v>
      </c>
      <c r="D204" s="84">
        <v>5307</v>
      </c>
      <c r="E204" s="393">
        <f t="shared" si="32"/>
        <v>3450</v>
      </c>
      <c r="F204" s="391">
        <f t="shared" si="31"/>
        <v>3184</v>
      </c>
      <c r="G204" s="393">
        <f t="shared" si="34"/>
        <v>3078</v>
      </c>
    </row>
    <row r="205" spans="1:10" s="3" customFormat="1" ht="15.75" thickBot="1" x14ac:dyDescent="0.25">
      <c r="A205" s="260"/>
      <c r="B205" s="427"/>
      <c r="C205" s="440" t="s">
        <v>52</v>
      </c>
      <c r="D205" s="85">
        <v>5482</v>
      </c>
      <c r="E205" s="454">
        <f t="shared" si="32"/>
        <v>3563</v>
      </c>
      <c r="F205" s="455">
        <f t="shared" si="31"/>
        <v>3289</v>
      </c>
      <c r="G205" s="454">
        <f t="shared" si="34"/>
        <v>3180</v>
      </c>
    </row>
    <row r="206" spans="1:10" s="3" customFormat="1" ht="18.75" customHeight="1" x14ac:dyDescent="0.2">
      <c r="A206" s="508" t="s">
        <v>404</v>
      </c>
      <c r="B206" s="506" t="s">
        <v>401</v>
      </c>
      <c r="C206" s="226" t="s">
        <v>204</v>
      </c>
      <c r="D206" s="121">
        <v>3370</v>
      </c>
      <c r="E206" s="76">
        <f t="shared" si="32"/>
        <v>2191</v>
      </c>
      <c r="F206" s="77">
        <f t="shared" si="31"/>
        <v>2022</v>
      </c>
      <c r="G206" s="77">
        <f t="shared" si="34"/>
        <v>1955</v>
      </c>
    </row>
    <row r="207" spans="1:10" s="3" customFormat="1" ht="15" x14ac:dyDescent="0.2">
      <c r="A207" s="509"/>
      <c r="B207" s="506"/>
      <c r="C207" s="161">
        <v>140</v>
      </c>
      <c r="D207" s="84">
        <v>3880</v>
      </c>
      <c r="E207" s="31">
        <f t="shared" si="32"/>
        <v>2522</v>
      </c>
      <c r="F207" s="458">
        <f t="shared" si="31"/>
        <v>2328</v>
      </c>
      <c r="G207" s="458">
        <f t="shared" ref="G207:G215" si="37">ROUND(D207-D207*$G$5,0)</f>
        <v>2250</v>
      </c>
    </row>
    <row r="208" spans="1:10" s="3" customFormat="1" ht="15" x14ac:dyDescent="0.2">
      <c r="A208" s="509"/>
      <c r="B208" s="506"/>
      <c r="C208" s="161">
        <v>150</v>
      </c>
      <c r="D208" s="84">
        <v>4032</v>
      </c>
      <c r="E208" s="31">
        <f t="shared" si="32"/>
        <v>2621</v>
      </c>
      <c r="F208" s="458">
        <f t="shared" si="31"/>
        <v>2419</v>
      </c>
      <c r="G208" s="458">
        <f t="shared" si="37"/>
        <v>2339</v>
      </c>
    </row>
    <row r="209" spans="1:7" s="3" customFormat="1" ht="15" x14ac:dyDescent="0.2">
      <c r="A209" s="509"/>
      <c r="B209" s="506"/>
      <c r="C209" s="161">
        <v>160</v>
      </c>
      <c r="D209" s="84">
        <v>4091</v>
      </c>
      <c r="E209" s="31">
        <f>ROUND(D209-D209*$E$5,0)</f>
        <v>2659</v>
      </c>
      <c r="F209" s="458">
        <f t="shared" si="31"/>
        <v>2455</v>
      </c>
      <c r="G209" s="458">
        <f t="shared" si="37"/>
        <v>2373</v>
      </c>
    </row>
    <row r="210" spans="1:7" s="3" customFormat="1" ht="15" x14ac:dyDescent="0.2">
      <c r="A210" s="509"/>
      <c r="B210" s="506"/>
      <c r="C210" s="161" t="s">
        <v>203</v>
      </c>
      <c r="D210" s="84">
        <v>4290</v>
      </c>
      <c r="E210" s="31">
        <f t="shared" si="32"/>
        <v>2789</v>
      </c>
      <c r="F210" s="458">
        <f t="shared" si="31"/>
        <v>2574</v>
      </c>
      <c r="G210" s="458">
        <f t="shared" si="37"/>
        <v>2488</v>
      </c>
    </row>
    <row r="211" spans="1:7" s="3" customFormat="1" ht="15" customHeight="1" x14ac:dyDescent="0.2">
      <c r="A211" s="509"/>
      <c r="B211" s="506"/>
      <c r="C211" s="161" t="s">
        <v>201</v>
      </c>
      <c r="D211" s="84">
        <v>5045</v>
      </c>
      <c r="E211" s="31">
        <f t="shared" si="32"/>
        <v>3279</v>
      </c>
      <c r="F211" s="458">
        <f t="shared" si="31"/>
        <v>3027</v>
      </c>
      <c r="G211" s="458">
        <f t="shared" si="37"/>
        <v>2926</v>
      </c>
    </row>
    <row r="212" spans="1:7" s="3" customFormat="1" ht="15" x14ac:dyDescent="0.2">
      <c r="A212" s="509"/>
      <c r="B212" s="506"/>
      <c r="C212" s="161" t="s">
        <v>164</v>
      </c>
      <c r="D212" s="84">
        <v>5599</v>
      </c>
      <c r="E212" s="31">
        <f t="shared" si="32"/>
        <v>3639</v>
      </c>
      <c r="F212" s="458">
        <f t="shared" si="31"/>
        <v>3359</v>
      </c>
      <c r="G212" s="458">
        <f t="shared" si="37"/>
        <v>3247</v>
      </c>
    </row>
    <row r="213" spans="1:7" s="3" customFormat="1" ht="15.75" thickBot="1" x14ac:dyDescent="0.25">
      <c r="A213" s="509"/>
      <c r="B213" s="507"/>
      <c r="C213" s="162" t="s">
        <v>52</v>
      </c>
      <c r="D213" s="85">
        <v>5774</v>
      </c>
      <c r="E213" s="78">
        <f t="shared" si="32"/>
        <v>3753</v>
      </c>
      <c r="F213" s="79">
        <f t="shared" si="31"/>
        <v>3464</v>
      </c>
      <c r="G213" s="79">
        <f t="shared" si="37"/>
        <v>3349</v>
      </c>
    </row>
    <row r="214" spans="1:7" s="3" customFormat="1" ht="14.45" customHeight="1" x14ac:dyDescent="0.2">
      <c r="A214" s="509"/>
      <c r="B214" s="505" t="s">
        <v>402</v>
      </c>
      <c r="C214" s="226" t="s">
        <v>204</v>
      </c>
      <c r="D214" s="121">
        <v>3370</v>
      </c>
      <c r="E214" s="76">
        <f t="shared" si="32"/>
        <v>2191</v>
      </c>
      <c r="F214" s="77">
        <f t="shared" si="31"/>
        <v>2022</v>
      </c>
      <c r="G214" s="77">
        <f t="shared" si="37"/>
        <v>1955</v>
      </c>
    </row>
    <row r="215" spans="1:7" s="3" customFormat="1" ht="15" x14ac:dyDescent="0.2">
      <c r="A215" s="509"/>
      <c r="B215" s="506"/>
      <c r="C215" s="161">
        <v>140</v>
      </c>
      <c r="D215" s="84">
        <v>3880</v>
      </c>
      <c r="E215" s="31">
        <f t="shared" si="32"/>
        <v>2522</v>
      </c>
      <c r="F215" s="458">
        <f t="shared" si="31"/>
        <v>2328</v>
      </c>
      <c r="G215" s="458">
        <f t="shared" si="37"/>
        <v>2250</v>
      </c>
    </row>
    <row r="216" spans="1:7" s="3" customFormat="1" ht="15" x14ac:dyDescent="0.2">
      <c r="A216" s="509"/>
      <c r="B216" s="506"/>
      <c r="C216" s="161">
        <v>150</v>
      </c>
      <c r="D216" s="84">
        <v>4126</v>
      </c>
      <c r="E216" s="31">
        <f t="shared" si="32"/>
        <v>2682</v>
      </c>
      <c r="F216" s="458">
        <f t="shared" si="31"/>
        <v>2476</v>
      </c>
      <c r="G216" s="458">
        <f t="shared" ref="G216:G221" si="38">ROUND(D216-D216*$G$5,0)</f>
        <v>2393</v>
      </c>
    </row>
    <row r="217" spans="1:7" s="3" customFormat="1" ht="12.75" customHeight="1" x14ac:dyDescent="0.2">
      <c r="A217" s="509"/>
      <c r="B217" s="506"/>
      <c r="C217" s="161">
        <v>160</v>
      </c>
      <c r="D217" s="84">
        <v>4179</v>
      </c>
      <c r="E217" s="31">
        <f t="shared" si="32"/>
        <v>2716</v>
      </c>
      <c r="F217" s="458">
        <f t="shared" si="31"/>
        <v>2507</v>
      </c>
      <c r="G217" s="458">
        <f t="shared" si="38"/>
        <v>2424</v>
      </c>
    </row>
    <row r="218" spans="1:7" s="3" customFormat="1" ht="15" customHeight="1" x14ac:dyDescent="0.2">
      <c r="A218" s="509"/>
      <c r="B218" s="506"/>
      <c r="C218" s="161" t="s">
        <v>203</v>
      </c>
      <c r="D218" s="84">
        <v>4378</v>
      </c>
      <c r="E218" s="31">
        <f t="shared" si="32"/>
        <v>2846</v>
      </c>
      <c r="F218" s="458">
        <f t="shared" si="31"/>
        <v>2627</v>
      </c>
      <c r="G218" s="458">
        <f t="shared" si="38"/>
        <v>2539</v>
      </c>
    </row>
    <row r="219" spans="1:7" s="3" customFormat="1" ht="15" x14ac:dyDescent="0.2">
      <c r="A219" s="509"/>
      <c r="B219" s="506"/>
      <c r="C219" s="161" t="s">
        <v>201</v>
      </c>
      <c r="D219" s="84">
        <v>5145</v>
      </c>
      <c r="E219" s="31">
        <f t="shared" si="32"/>
        <v>3344</v>
      </c>
      <c r="F219" s="458">
        <f t="shared" si="31"/>
        <v>3087</v>
      </c>
      <c r="G219" s="458">
        <f t="shared" si="38"/>
        <v>2984</v>
      </c>
    </row>
    <row r="220" spans="1:7" s="3" customFormat="1" ht="15" x14ac:dyDescent="0.2">
      <c r="A220" s="509"/>
      <c r="B220" s="506"/>
      <c r="C220" s="161" t="s">
        <v>164</v>
      </c>
      <c r="D220" s="84">
        <v>5691</v>
      </c>
      <c r="E220" s="31">
        <f t="shared" si="32"/>
        <v>3699</v>
      </c>
      <c r="F220" s="458">
        <f t="shared" si="31"/>
        <v>3415</v>
      </c>
      <c r="G220" s="458">
        <f t="shared" si="38"/>
        <v>3301</v>
      </c>
    </row>
    <row r="221" spans="1:7" s="3" customFormat="1" ht="15.75" thickBot="1" x14ac:dyDescent="0.25">
      <c r="A221" s="510"/>
      <c r="B221" s="507"/>
      <c r="C221" s="162" t="s">
        <v>52</v>
      </c>
      <c r="D221" s="85">
        <v>5820</v>
      </c>
      <c r="E221" s="78">
        <f t="shared" si="32"/>
        <v>3783</v>
      </c>
      <c r="F221" s="79">
        <f t="shared" si="31"/>
        <v>3492</v>
      </c>
      <c r="G221" s="79">
        <f t="shared" si="38"/>
        <v>3376</v>
      </c>
    </row>
    <row r="222" spans="1:7" s="3" customFormat="1" ht="5.25" customHeight="1" thickBot="1" x14ac:dyDescent="0.25">
      <c r="A222" s="441"/>
      <c r="B222" s="442"/>
      <c r="C222" s="443"/>
      <c r="D222" s="444"/>
      <c r="E222" s="445"/>
      <c r="F222" s="446"/>
      <c r="G222" s="447"/>
    </row>
    <row r="223" spans="1:7" s="3" customFormat="1" ht="15.75" x14ac:dyDescent="0.2">
      <c r="A223" s="294" t="s">
        <v>457</v>
      </c>
      <c r="B223" s="561" t="s">
        <v>460</v>
      </c>
      <c r="C223" s="161">
        <v>140</v>
      </c>
      <c r="D223" s="84">
        <v>2834</v>
      </c>
      <c r="E223" s="393"/>
      <c r="F223" s="140">
        <f t="shared" ref="F223:F254" si="39">ROUND(D223-D223*$F$5,0)</f>
        <v>1700</v>
      </c>
      <c r="G223" s="77">
        <f>ROUND(D223-D223*$G$5,0)</f>
        <v>1644</v>
      </c>
    </row>
    <row r="224" spans="1:7" s="3" customFormat="1" ht="15.75" x14ac:dyDescent="0.2">
      <c r="A224" s="295" t="s">
        <v>56</v>
      </c>
      <c r="B224" s="562"/>
      <c r="C224" s="163">
        <v>150</v>
      </c>
      <c r="D224" s="131">
        <v>3027</v>
      </c>
      <c r="E224" s="461">
        <f t="shared" ref="E224:E241" si="40">ROUND(D224-D224*$E$5,0)</f>
        <v>1968</v>
      </c>
      <c r="F224" s="269">
        <f t="shared" si="39"/>
        <v>1816</v>
      </c>
      <c r="G224" s="458">
        <f t="shared" ref="G224:G254" si="41">ROUND(D224-D224*$G$5,0)</f>
        <v>1756</v>
      </c>
    </row>
    <row r="225" spans="1:7" s="3" customFormat="1" ht="15.75" x14ac:dyDescent="0.2">
      <c r="A225" s="468"/>
      <c r="B225" s="562"/>
      <c r="C225" s="161">
        <v>160</v>
      </c>
      <c r="D225" s="84">
        <v>3086</v>
      </c>
      <c r="E225" s="393">
        <f t="shared" si="40"/>
        <v>2006</v>
      </c>
      <c r="F225" s="269">
        <f t="shared" si="39"/>
        <v>1852</v>
      </c>
      <c r="G225" s="458">
        <f t="shared" si="41"/>
        <v>1790</v>
      </c>
    </row>
    <row r="226" spans="1:7" s="3" customFormat="1" ht="15" x14ac:dyDescent="0.2">
      <c r="A226" s="557" t="s">
        <v>454</v>
      </c>
      <c r="B226" s="562"/>
      <c r="C226" s="161" t="s">
        <v>203</v>
      </c>
      <c r="D226" s="84">
        <v>3175</v>
      </c>
      <c r="E226" s="393">
        <f t="shared" si="40"/>
        <v>2064</v>
      </c>
      <c r="F226" s="269">
        <f t="shared" si="39"/>
        <v>1905</v>
      </c>
      <c r="G226" s="458">
        <f t="shared" si="41"/>
        <v>1842</v>
      </c>
    </row>
    <row r="227" spans="1:7" s="3" customFormat="1" ht="15" x14ac:dyDescent="0.2">
      <c r="A227" s="557"/>
      <c r="B227" s="562"/>
      <c r="C227" s="161" t="s">
        <v>201</v>
      </c>
      <c r="D227" s="84">
        <v>3815</v>
      </c>
      <c r="E227" s="393">
        <f t="shared" si="40"/>
        <v>2480</v>
      </c>
      <c r="F227" s="269">
        <f t="shared" si="39"/>
        <v>2289</v>
      </c>
      <c r="G227" s="458">
        <f t="shared" si="41"/>
        <v>2213</v>
      </c>
    </row>
    <row r="228" spans="1:7" s="3" customFormat="1" ht="15" x14ac:dyDescent="0.2">
      <c r="A228" s="557"/>
      <c r="B228" s="562"/>
      <c r="C228" s="161" t="s">
        <v>164</v>
      </c>
      <c r="D228" s="84">
        <v>4236</v>
      </c>
      <c r="E228" s="393">
        <f t="shared" si="40"/>
        <v>2753</v>
      </c>
      <c r="F228" s="269">
        <f t="shared" si="39"/>
        <v>2542</v>
      </c>
      <c r="G228" s="458">
        <f t="shared" si="41"/>
        <v>2457</v>
      </c>
    </row>
    <row r="229" spans="1:7" s="3" customFormat="1" ht="15.75" thickBot="1" x14ac:dyDescent="0.25">
      <c r="A229" s="557"/>
      <c r="B229" s="563"/>
      <c r="C229" s="162" t="s">
        <v>52</v>
      </c>
      <c r="D229" s="85">
        <v>4435</v>
      </c>
      <c r="E229" s="462">
        <f t="shared" si="40"/>
        <v>2883</v>
      </c>
      <c r="F229" s="463">
        <f t="shared" si="39"/>
        <v>2661</v>
      </c>
      <c r="G229" s="79">
        <f t="shared" si="41"/>
        <v>2572</v>
      </c>
    </row>
    <row r="230" spans="1:7" s="3" customFormat="1" ht="15" customHeight="1" x14ac:dyDescent="0.2">
      <c r="A230" s="557"/>
      <c r="B230" s="436" t="s">
        <v>455</v>
      </c>
      <c r="C230" s="438">
        <v>120</v>
      </c>
      <c r="D230" s="121">
        <v>2490</v>
      </c>
      <c r="E230" s="452">
        <f t="shared" si="40"/>
        <v>1619</v>
      </c>
      <c r="F230" s="467">
        <f t="shared" si="39"/>
        <v>1494</v>
      </c>
      <c r="G230" s="457">
        <f t="shared" si="41"/>
        <v>1444</v>
      </c>
    </row>
    <row r="231" spans="1:7" s="3" customFormat="1" ht="21" x14ac:dyDescent="0.2">
      <c r="A231" s="557"/>
      <c r="B231" s="437"/>
      <c r="C231" s="439" t="s">
        <v>204</v>
      </c>
      <c r="D231" s="84">
        <v>2490</v>
      </c>
      <c r="E231" s="393">
        <f t="shared" si="40"/>
        <v>1619</v>
      </c>
      <c r="F231" s="269">
        <f t="shared" si="39"/>
        <v>1494</v>
      </c>
      <c r="G231" s="458">
        <f t="shared" si="41"/>
        <v>1444</v>
      </c>
    </row>
    <row r="232" spans="1:7" s="3" customFormat="1" ht="15" x14ac:dyDescent="0.2">
      <c r="A232" s="557"/>
      <c r="B232" s="450" t="s">
        <v>456</v>
      </c>
      <c r="C232" s="439">
        <v>140</v>
      </c>
      <c r="D232" s="84">
        <v>2834</v>
      </c>
      <c r="E232" s="393">
        <f t="shared" si="40"/>
        <v>1842</v>
      </c>
      <c r="F232" s="269">
        <f t="shared" si="39"/>
        <v>1700</v>
      </c>
      <c r="G232" s="31">
        <f t="shared" si="41"/>
        <v>1644</v>
      </c>
    </row>
    <row r="233" spans="1:7" s="3" customFormat="1" ht="21" x14ac:dyDescent="0.2">
      <c r="A233" s="469"/>
      <c r="B233" s="437" t="s">
        <v>451</v>
      </c>
      <c r="C233" s="439">
        <v>150</v>
      </c>
      <c r="D233" s="84">
        <v>3122</v>
      </c>
      <c r="E233" s="393">
        <f t="shared" si="40"/>
        <v>2029</v>
      </c>
      <c r="F233" s="269">
        <f t="shared" si="39"/>
        <v>1873</v>
      </c>
      <c r="G233" s="31">
        <f t="shared" si="41"/>
        <v>1811</v>
      </c>
    </row>
    <row r="234" spans="1:7" s="3" customFormat="1" ht="21" x14ac:dyDescent="0.2">
      <c r="A234" s="469"/>
      <c r="B234" s="437" t="s">
        <v>452</v>
      </c>
      <c r="C234" s="439">
        <v>160</v>
      </c>
      <c r="D234" s="84">
        <v>3175</v>
      </c>
      <c r="E234" s="393">
        <f t="shared" si="40"/>
        <v>2064</v>
      </c>
      <c r="F234" s="269">
        <f t="shared" si="39"/>
        <v>1905</v>
      </c>
      <c r="G234" s="31">
        <f t="shared" si="41"/>
        <v>1842</v>
      </c>
    </row>
    <row r="235" spans="1:7" s="3" customFormat="1" ht="15" x14ac:dyDescent="0.2">
      <c r="A235" s="469"/>
      <c r="B235" s="564" t="s">
        <v>461</v>
      </c>
      <c r="C235" s="439" t="s">
        <v>203</v>
      </c>
      <c r="D235" s="84">
        <v>3264</v>
      </c>
      <c r="E235" s="393">
        <f t="shared" si="40"/>
        <v>2122</v>
      </c>
      <c r="F235" s="269">
        <f t="shared" si="39"/>
        <v>1958</v>
      </c>
      <c r="G235" s="31">
        <f t="shared" si="41"/>
        <v>1893</v>
      </c>
    </row>
    <row r="236" spans="1:7" s="3" customFormat="1" ht="15" x14ac:dyDescent="0.2">
      <c r="A236" s="469"/>
      <c r="B236" s="564"/>
      <c r="C236" s="439" t="s">
        <v>201</v>
      </c>
      <c r="D236" s="84">
        <v>3931</v>
      </c>
      <c r="E236" s="393">
        <f t="shared" si="40"/>
        <v>2555</v>
      </c>
      <c r="F236" s="269">
        <f t="shared" si="39"/>
        <v>2359</v>
      </c>
      <c r="G236" s="31">
        <f t="shared" si="41"/>
        <v>2280</v>
      </c>
    </row>
    <row r="237" spans="1:7" s="3" customFormat="1" ht="15" x14ac:dyDescent="0.2">
      <c r="A237" s="469"/>
      <c r="B237" s="564"/>
      <c r="C237" s="439" t="s">
        <v>164</v>
      </c>
      <c r="D237" s="84">
        <v>4349</v>
      </c>
      <c r="E237" s="393">
        <f t="shared" si="40"/>
        <v>2827</v>
      </c>
      <c r="F237" s="269">
        <f t="shared" si="39"/>
        <v>2609</v>
      </c>
      <c r="G237" s="31">
        <f t="shared" si="41"/>
        <v>2522</v>
      </c>
    </row>
    <row r="238" spans="1:7" s="3" customFormat="1" ht="15.75" thickBot="1" x14ac:dyDescent="0.25">
      <c r="A238" s="365"/>
      <c r="B238" s="427"/>
      <c r="C238" s="440" t="s">
        <v>52</v>
      </c>
      <c r="D238" s="85">
        <v>4524</v>
      </c>
      <c r="E238" s="454">
        <f t="shared" si="40"/>
        <v>2941</v>
      </c>
      <c r="F238" s="463">
        <f t="shared" si="39"/>
        <v>2714</v>
      </c>
      <c r="G238" s="78">
        <f t="shared" si="41"/>
        <v>2624</v>
      </c>
    </row>
    <row r="239" spans="1:7" s="3" customFormat="1" ht="18.75" customHeight="1" x14ac:dyDescent="0.2">
      <c r="A239" s="558" t="s">
        <v>404</v>
      </c>
      <c r="B239" s="554" t="s">
        <v>462</v>
      </c>
      <c r="C239" s="226" t="s">
        <v>204</v>
      </c>
      <c r="D239" s="121">
        <v>2783</v>
      </c>
      <c r="E239" s="452">
        <f t="shared" si="40"/>
        <v>1809</v>
      </c>
      <c r="F239" s="140">
        <f t="shared" si="39"/>
        <v>1670</v>
      </c>
      <c r="G239" s="77">
        <f t="shared" si="41"/>
        <v>1614</v>
      </c>
    </row>
    <row r="240" spans="1:7" s="3" customFormat="1" ht="15" x14ac:dyDescent="0.2">
      <c r="A240" s="559"/>
      <c r="B240" s="554"/>
      <c r="C240" s="161">
        <v>140</v>
      </c>
      <c r="D240" s="84">
        <v>3402</v>
      </c>
      <c r="E240" s="393">
        <f t="shared" si="40"/>
        <v>2211</v>
      </c>
      <c r="F240" s="269">
        <f t="shared" si="39"/>
        <v>2041</v>
      </c>
      <c r="G240" s="458">
        <f t="shared" si="41"/>
        <v>1973</v>
      </c>
    </row>
    <row r="241" spans="1:7" s="3" customFormat="1" ht="15" x14ac:dyDescent="0.2">
      <c r="A241" s="559"/>
      <c r="B241" s="554"/>
      <c r="C241" s="161">
        <v>150</v>
      </c>
      <c r="D241" s="84">
        <v>3360</v>
      </c>
      <c r="E241" s="393">
        <f t="shared" si="40"/>
        <v>2184</v>
      </c>
      <c r="F241" s="269">
        <f t="shared" si="39"/>
        <v>2016</v>
      </c>
      <c r="G241" s="458">
        <f t="shared" si="41"/>
        <v>1949</v>
      </c>
    </row>
    <row r="242" spans="1:7" s="3" customFormat="1" ht="15" x14ac:dyDescent="0.2">
      <c r="A242" s="559"/>
      <c r="B242" s="554"/>
      <c r="C242" s="161">
        <v>160</v>
      </c>
      <c r="D242" s="84">
        <v>3430</v>
      </c>
      <c r="E242" s="393"/>
      <c r="F242" s="269">
        <f t="shared" si="39"/>
        <v>2058</v>
      </c>
      <c r="G242" s="458">
        <f t="shared" si="41"/>
        <v>1989</v>
      </c>
    </row>
    <row r="243" spans="1:7" s="3" customFormat="1" ht="15" customHeight="1" x14ac:dyDescent="0.2">
      <c r="A243" s="560" t="s">
        <v>454</v>
      </c>
      <c r="B243" s="554"/>
      <c r="C243" s="161" t="s">
        <v>203</v>
      </c>
      <c r="D243" s="84">
        <v>3500</v>
      </c>
      <c r="E243" s="393"/>
      <c r="F243" s="269">
        <f t="shared" si="39"/>
        <v>2100</v>
      </c>
      <c r="G243" s="458">
        <f t="shared" si="41"/>
        <v>2030</v>
      </c>
    </row>
    <row r="244" spans="1:7" s="3" customFormat="1" ht="15" customHeight="1" x14ac:dyDescent="0.2">
      <c r="A244" s="560"/>
      <c r="B244" s="554"/>
      <c r="C244" s="161" t="s">
        <v>201</v>
      </c>
      <c r="D244" s="84">
        <v>4120</v>
      </c>
      <c r="E244" s="393"/>
      <c r="F244" s="269">
        <f t="shared" si="39"/>
        <v>2472</v>
      </c>
      <c r="G244" s="458">
        <f t="shared" si="41"/>
        <v>2390</v>
      </c>
    </row>
    <row r="245" spans="1:7" s="3" customFormat="1" ht="15" customHeight="1" x14ac:dyDescent="0.2">
      <c r="A245" s="560"/>
      <c r="B245" s="554"/>
      <c r="C245" s="161" t="s">
        <v>164</v>
      </c>
      <c r="D245" s="84">
        <v>4520</v>
      </c>
      <c r="E245" s="393">
        <f t="shared" ref="E245:E254" si="42">ROUND(D245-D245*$E$5,0)</f>
        <v>2938</v>
      </c>
      <c r="F245" s="269">
        <f t="shared" si="39"/>
        <v>2712</v>
      </c>
      <c r="G245" s="458">
        <f t="shared" si="41"/>
        <v>2622</v>
      </c>
    </row>
    <row r="246" spans="1:7" s="3" customFormat="1" ht="15.75" customHeight="1" thickBot="1" x14ac:dyDescent="0.25">
      <c r="A246" s="560"/>
      <c r="B246" s="555"/>
      <c r="C246" s="162" t="s">
        <v>52</v>
      </c>
      <c r="D246" s="85">
        <v>4711</v>
      </c>
      <c r="E246" s="454">
        <f t="shared" si="42"/>
        <v>3062</v>
      </c>
      <c r="F246" s="463">
        <f t="shared" si="39"/>
        <v>2827</v>
      </c>
      <c r="G246" s="79">
        <f t="shared" si="41"/>
        <v>2732</v>
      </c>
    </row>
    <row r="247" spans="1:7" s="3" customFormat="1" ht="14.45" customHeight="1" x14ac:dyDescent="0.2">
      <c r="A247" s="560"/>
      <c r="B247" s="556" t="s">
        <v>463</v>
      </c>
      <c r="C247" s="226" t="s">
        <v>204</v>
      </c>
      <c r="D247" s="121">
        <v>2783</v>
      </c>
      <c r="E247" s="452">
        <v>1809</v>
      </c>
      <c r="F247" s="140">
        <v>1670</v>
      </c>
      <c r="G247" s="77">
        <f t="shared" si="41"/>
        <v>1614</v>
      </c>
    </row>
    <row r="248" spans="1:7" s="3" customFormat="1" ht="15" customHeight="1" x14ac:dyDescent="0.2">
      <c r="A248" s="560"/>
      <c r="B248" s="554"/>
      <c r="C248" s="161">
        <v>140</v>
      </c>
      <c r="D248" s="84">
        <v>3402</v>
      </c>
      <c r="E248" s="393">
        <v>2211</v>
      </c>
      <c r="F248" s="269">
        <v>2041</v>
      </c>
      <c r="G248" s="458">
        <f t="shared" si="41"/>
        <v>1973</v>
      </c>
    </row>
    <row r="249" spans="1:7" s="3" customFormat="1" ht="15" customHeight="1" x14ac:dyDescent="0.2">
      <c r="A249" s="560"/>
      <c r="B249" s="554"/>
      <c r="C249" s="161">
        <v>150</v>
      </c>
      <c r="D249" s="84">
        <v>3528</v>
      </c>
      <c r="E249" s="393">
        <v>2293</v>
      </c>
      <c r="F249" s="269">
        <v>2117</v>
      </c>
      <c r="G249" s="458">
        <f t="shared" si="41"/>
        <v>2046</v>
      </c>
    </row>
    <row r="250" spans="1:7" s="3" customFormat="1" ht="12.75" customHeight="1" x14ac:dyDescent="0.2">
      <c r="A250" s="448"/>
      <c r="B250" s="554"/>
      <c r="C250" s="161">
        <v>160</v>
      </c>
      <c r="D250" s="84">
        <v>3644</v>
      </c>
      <c r="E250" s="393">
        <v>2369</v>
      </c>
      <c r="F250" s="269">
        <v>2186</v>
      </c>
      <c r="G250" s="458">
        <f t="shared" si="41"/>
        <v>2114</v>
      </c>
    </row>
    <row r="251" spans="1:7" s="3" customFormat="1" ht="15" customHeight="1" x14ac:dyDescent="0.2">
      <c r="A251" s="448"/>
      <c r="B251" s="554"/>
      <c r="C251" s="161" t="s">
        <v>203</v>
      </c>
      <c r="D251" s="84">
        <v>3728</v>
      </c>
      <c r="E251" s="393">
        <v>2423</v>
      </c>
      <c r="F251" s="269">
        <v>2237</v>
      </c>
      <c r="G251" s="458">
        <f t="shared" si="41"/>
        <v>2162</v>
      </c>
    </row>
    <row r="252" spans="1:7" s="3" customFormat="1" ht="15" x14ac:dyDescent="0.2">
      <c r="A252" s="448"/>
      <c r="B252" s="554"/>
      <c r="C252" s="161" t="s">
        <v>201</v>
      </c>
      <c r="D252" s="84">
        <v>4244</v>
      </c>
      <c r="E252" s="393">
        <f t="shared" si="42"/>
        <v>2759</v>
      </c>
      <c r="F252" s="269">
        <f t="shared" si="39"/>
        <v>2546</v>
      </c>
      <c r="G252" s="458">
        <f t="shared" si="41"/>
        <v>2462</v>
      </c>
    </row>
    <row r="253" spans="1:7" s="3" customFormat="1" ht="15" x14ac:dyDescent="0.2">
      <c r="A253" s="448"/>
      <c r="B253" s="554"/>
      <c r="C253" s="161" t="s">
        <v>164</v>
      </c>
      <c r="D253" s="84">
        <v>4642</v>
      </c>
      <c r="E253" s="393">
        <f t="shared" si="42"/>
        <v>3017</v>
      </c>
      <c r="F253" s="269">
        <f t="shared" si="39"/>
        <v>2785</v>
      </c>
      <c r="G253" s="458">
        <f t="shared" si="41"/>
        <v>2692</v>
      </c>
    </row>
    <row r="254" spans="1:7" s="3" customFormat="1" ht="15.75" thickBot="1" x14ac:dyDescent="0.25">
      <c r="A254" s="449"/>
      <c r="B254" s="555"/>
      <c r="C254" s="162" t="s">
        <v>52</v>
      </c>
      <c r="D254" s="85">
        <v>4967</v>
      </c>
      <c r="E254" s="454">
        <f t="shared" si="42"/>
        <v>3229</v>
      </c>
      <c r="F254" s="463">
        <f t="shared" si="39"/>
        <v>2980</v>
      </c>
      <c r="G254" s="79">
        <f t="shared" si="41"/>
        <v>2881</v>
      </c>
    </row>
    <row r="255" spans="1:7" s="3" customFormat="1" ht="15" x14ac:dyDescent="0.2">
      <c r="A255" s="123" t="s">
        <v>47</v>
      </c>
      <c r="B255" s="385" t="s">
        <v>153</v>
      </c>
      <c r="C255" s="163" t="s">
        <v>325</v>
      </c>
      <c r="D255" s="131">
        <v>567</v>
      </c>
      <c r="E255" s="134">
        <f t="shared" si="32"/>
        <v>369</v>
      </c>
      <c r="F255" s="134">
        <f t="shared" si="31"/>
        <v>340</v>
      </c>
      <c r="G255" s="457">
        <f t="shared" ref="G255:G284" si="43">ROUND(D255-D255*$G$5,0)</f>
        <v>329</v>
      </c>
    </row>
    <row r="256" spans="1:7" s="3" customFormat="1" ht="15" x14ac:dyDescent="0.2">
      <c r="A256" s="123" t="s">
        <v>95</v>
      </c>
      <c r="B256" s="208" t="s">
        <v>154</v>
      </c>
      <c r="C256" s="161" t="s">
        <v>48</v>
      </c>
      <c r="D256" s="84">
        <v>682.5</v>
      </c>
      <c r="E256" s="87">
        <f t="shared" si="32"/>
        <v>444</v>
      </c>
      <c r="F256" s="87">
        <f t="shared" si="31"/>
        <v>410</v>
      </c>
      <c r="G256" s="458">
        <f t="shared" si="43"/>
        <v>396</v>
      </c>
    </row>
    <row r="257" spans="1:8" s="3" customFormat="1" ht="15" x14ac:dyDescent="0.2">
      <c r="A257" s="123" t="s">
        <v>150</v>
      </c>
      <c r="B257" s="207"/>
      <c r="C257" s="161" t="s">
        <v>49</v>
      </c>
      <c r="D257" s="84">
        <v>795.9</v>
      </c>
      <c r="E257" s="87">
        <f t="shared" si="32"/>
        <v>517</v>
      </c>
      <c r="F257" s="87">
        <f t="shared" si="31"/>
        <v>478</v>
      </c>
      <c r="G257" s="458">
        <f t="shared" si="43"/>
        <v>462</v>
      </c>
    </row>
    <row r="258" spans="1:8" s="3" customFormat="1" ht="14.45" customHeight="1" thickBot="1" x14ac:dyDescent="0.25">
      <c r="A258" s="123"/>
      <c r="B258" s="209"/>
      <c r="C258" s="162" t="s">
        <v>205</v>
      </c>
      <c r="D258" s="85">
        <v>924</v>
      </c>
      <c r="E258" s="89">
        <f t="shared" si="32"/>
        <v>601</v>
      </c>
      <c r="F258" s="89">
        <f t="shared" si="31"/>
        <v>554</v>
      </c>
      <c r="G258" s="79">
        <f t="shared" si="43"/>
        <v>536</v>
      </c>
    </row>
    <row r="259" spans="1:8" s="3" customFormat="1" ht="14.45" customHeight="1" x14ac:dyDescent="0.2">
      <c r="A259" s="122" t="s">
        <v>47</v>
      </c>
      <c r="B259" s="385" t="s">
        <v>237</v>
      </c>
      <c r="C259" s="212" t="s">
        <v>206</v>
      </c>
      <c r="D259" s="131">
        <v>1160</v>
      </c>
      <c r="E259" s="134">
        <f t="shared" si="32"/>
        <v>754</v>
      </c>
      <c r="F259" s="86">
        <f t="shared" si="31"/>
        <v>696</v>
      </c>
      <c r="G259" s="77">
        <f t="shared" si="43"/>
        <v>673</v>
      </c>
    </row>
    <row r="260" spans="1:8" s="3" customFormat="1" ht="15" customHeight="1" thickBot="1" x14ac:dyDescent="0.25">
      <c r="A260" s="129" t="s">
        <v>155</v>
      </c>
      <c r="B260" s="208" t="s">
        <v>238</v>
      </c>
      <c r="C260" s="215" t="s">
        <v>53</v>
      </c>
      <c r="D260" s="63">
        <v>1190</v>
      </c>
      <c r="E260" s="87">
        <f t="shared" si="32"/>
        <v>774</v>
      </c>
      <c r="F260" s="87">
        <f t="shared" si="31"/>
        <v>714</v>
      </c>
      <c r="G260" s="458">
        <f t="shared" si="43"/>
        <v>690</v>
      </c>
      <c r="H260" s="258"/>
    </row>
    <row r="261" spans="1:8" s="3" customFormat="1" ht="15.75" hidden="1" thickBot="1" x14ac:dyDescent="0.25">
      <c r="A261" s="126" t="s">
        <v>47</v>
      </c>
      <c r="B261" s="206" t="s">
        <v>239</v>
      </c>
      <c r="C261" s="171" t="s">
        <v>206</v>
      </c>
      <c r="D261" s="121">
        <v>2205</v>
      </c>
      <c r="E261" s="87">
        <f t="shared" si="32"/>
        <v>1433</v>
      </c>
      <c r="F261" s="87">
        <f t="shared" si="31"/>
        <v>1323</v>
      </c>
      <c r="G261" s="458">
        <f t="shared" si="43"/>
        <v>1279</v>
      </c>
      <c r="H261" s="258"/>
    </row>
    <row r="262" spans="1:8" s="3" customFormat="1" ht="14.45" hidden="1" customHeight="1" x14ac:dyDescent="0.2">
      <c r="A262" s="127" t="s">
        <v>156</v>
      </c>
      <c r="B262" s="208" t="s">
        <v>157</v>
      </c>
      <c r="C262" s="214" t="s">
        <v>240</v>
      </c>
      <c r="D262" s="84">
        <v>2348.3250000000003</v>
      </c>
      <c r="E262" s="87">
        <f t="shared" si="32"/>
        <v>1526</v>
      </c>
      <c r="F262" s="87">
        <f t="shared" si="31"/>
        <v>1409</v>
      </c>
      <c r="G262" s="458">
        <f t="shared" si="43"/>
        <v>1362</v>
      </c>
      <c r="H262" s="258"/>
    </row>
    <row r="263" spans="1:8" s="3" customFormat="1" ht="15.75" hidden="1" thickBot="1" x14ac:dyDescent="0.25">
      <c r="A263" s="127"/>
      <c r="B263" s="210"/>
      <c r="C263" s="221" t="s">
        <v>212</v>
      </c>
      <c r="D263" s="85">
        <v>2535.75</v>
      </c>
      <c r="E263" s="88">
        <f t="shared" si="32"/>
        <v>1648</v>
      </c>
      <c r="F263" s="88">
        <f t="shared" si="31"/>
        <v>1521</v>
      </c>
      <c r="G263" s="30">
        <f t="shared" si="43"/>
        <v>1471</v>
      </c>
      <c r="H263" s="258"/>
    </row>
    <row r="264" spans="1:8" s="3" customFormat="1" ht="15" x14ac:dyDescent="0.2">
      <c r="A264" s="126" t="s">
        <v>47</v>
      </c>
      <c r="B264" s="384" t="s">
        <v>207</v>
      </c>
      <c r="C264" s="171" t="s">
        <v>206</v>
      </c>
      <c r="D264" s="121">
        <v>2205</v>
      </c>
      <c r="E264" s="86">
        <f t="shared" si="32"/>
        <v>1433</v>
      </c>
      <c r="F264" s="86">
        <f t="shared" si="31"/>
        <v>1323</v>
      </c>
      <c r="G264" s="77">
        <f t="shared" si="43"/>
        <v>1279</v>
      </c>
      <c r="H264" s="258"/>
    </row>
    <row r="265" spans="1:8" s="3" customFormat="1" ht="15" x14ac:dyDescent="0.2">
      <c r="A265" s="127" t="s">
        <v>156</v>
      </c>
      <c r="B265" s="208" t="s">
        <v>157</v>
      </c>
      <c r="C265" s="214" t="s">
        <v>240</v>
      </c>
      <c r="D265" s="84">
        <v>2341.5</v>
      </c>
      <c r="E265" s="87">
        <f t="shared" si="32"/>
        <v>1522</v>
      </c>
      <c r="F265" s="87">
        <f t="shared" si="31"/>
        <v>1405</v>
      </c>
      <c r="G265" s="458">
        <f t="shared" si="43"/>
        <v>1358</v>
      </c>
      <c r="H265" s="177"/>
    </row>
    <row r="266" spans="1:8" s="3" customFormat="1" ht="15.75" thickBot="1" x14ac:dyDescent="0.25">
      <c r="A266" s="127"/>
      <c r="B266" s="208"/>
      <c r="C266" s="215" t="s">
        <v>212</v>
      </c>
      <c r="D266" s="117">
        <v>2535.75</v>
      </c>
      <c r="E266" s="88">
        <f t="shared" si="32"/>
        <v>1648</v>
      </c>
      <c r="F266" s="88">
        <f t="shared" si="31"/>
        <v>1521</v>
      </c>
      <c r="G266" s="30">
        <f t="shared" si="43"/>
        <v>1471</v>
      </c>
      <c r="H266" s="177"/>
    </row>
    <row r="267" spans="1:8" s="3" customFormat="1" ht="15" customHeight="1" x14ac:dyDescent="0.2">
      <c r="A267" s="533"/>
      <c r="B267" s="383" t="s">
        <v>208</v>
      </c>
      <c r="C267" s="380" t="s">
        <v>210</v>
      </c>
      <c r="D267" s="243">
        <v>3335</v>
      </c>
      <c r="E267" s="77">
        <f t="shared" si="32"/>
        <v>2168</v>
      </c>
      <c r="F267" s="77">
        <f t="shared" si="31"/>
        <v>2001</v>
      </c>
      <c r="G267" s="77">
        <f t="shared" si="43"/>
        <v>1934</v>
      </c>
      <c r="H267" s="177"/>
    </row>
    <row r="268" spans="1:8" s="3" customFormat="1" ht="15" customHeight="1" x14ac:dyDescent="0.2">
      <c r="A268" s="534"/>
      <c r="B268" s="531" t="s">
        <v>209</v>
      </c>
      <c r="C268" s="381" t="s">
        <v>211</v>
      </c>
      <c r="D268" s="244">
        <v>3602</v>
      </c>
      <c r="E268" s="458">
        <f t="shared" si="32"/>
        <v>2341</v>
      </c>
      <c r="F268" s="458">
        <f t="shared" si="31"/>
        <v>2161</v>
      </c>
      <c r="G268" s="458">
        <f t="shared" si="43"/>
        <v>2089</v>
      </c>
      <c r="H268" s="177"/>
    </row>
    <row r="269" spans="1:8" s="3" customFormat="1" ht="15.75" thickBot="1" x14ac:dyDescent="0.25">
      <c r="A269" s="534"/>
      <c r="B269" s="532"/>
      <c r="C269" s="382" t="s">
        <v>212</v>
      </c>
      <c r="D269" s="245">
        <v>3928</v>
      </c>
      <c r="E269" s="79">
        <f t="shared" si="32"/>
        <v>2553</v>
      </c>
      <c r="F269" s="79">
        <f t="shared" si="31"/>
        <v>2357</v>
      </c>
      <c r="G269" s="79">
        <f t="shared" si="43"/>
        <v>2278</v>
      </c>
      <c r="H269" s="177"/>
    </row>
    <row r="270" spans="1:8" s="3" customFormat="1" ht="14.45" hidden="1" customHeight="1" x14ac:dyDescent="0.2">
      <c r="A270" s="133"/>
      <c r="B270" s="130" t="s">
        <v>213</v>
      </c>
      <c r="C270" s="118" t="s">
        <v>247</v>
      </c>
      <c r="D270" s="131">
        <v>3276</v>
      </c>
      <c r="E270" s="134">
        <f t="shared" si="32"/>
        <v>2129</v>
      </c>
      <c r="F270" s="457">
        <f t="shared" si="31"/>
        <v>1966</v>
      </c>
      <c r="G270" s="134">
        <f t="shared" si="43"/>
        <v>1900</v>
      </c>
      <c r="H270" s="177"/>
    </row>
    <row r="271" spans="1:8" s="3" customFormat="1" ht="14.45" hidden="1" customHeight="1" x14ac:dyDescent="0.2">
      <c r="A271" s="133"/>
      <c r="B271" s="130" t="s">
        <v>209</v>
      </c>
      <c r="C271" s="41" t="s">
        <v>211</v>
      </c>
      <c r="D271" s="84">
        <v>3517.5</v>
      </c>
      <c r="E271" s="87">
        <f t="shared" si="32"/>
        <v>2286</v>
      </c>
      <c r="F271" s="458">
        <f t="shared" si="31"/>
        <v>2111</v>
      </c>
      <c r="G271" s="87">
        <f t="shared" si="43"/>
        <v>2040</v>
      </c>
      <c r="H271" s="177"/>
    </row>
    <row r="272" spans="1:8" s="3" customFormat="1" ht="15.75" hidden="1" thickBot="1" x14ac:dyDescent="0.25">
      <c r="A272" s="128"/>
      <c r="B272" s="132"/>
      <c r="C272" s="125" t="s">
        <v>212</v>
      </c>
      <c r="D272" s="85">
        <v>3780</v>
      </c>
      <c r="E272" s="89">
        <f t="shared" si="32"/>
        <v>2457</v>
      </c>
      <c r="F272" s="458">
        <f t="shared" si="31"/>
        <v>2268</v>
      </c>
      <c r="G272" s="89">
        <f t="shared" si="43"/>
        <v>2192</v>
      </c>
      <c r="H272" s="177"/>
    </row>
    <row r="273" spans="1:10" s="3" customFormat="1" ht="30.75" hidden="1" thickBot="1" x14ac:dyDescent="0.25">
      <c r="A273" s="238" t="s">
        <v>262</v>
      </c>
      <c r="B273" s="239" t="s">
        <v>161</v>
      </c>
      <c r="C273" s="240" t="s">
        <v>162</v>
      </c>
      <c r="D273" s="241">
        <v>1190</v>
      </c>
      <c r="E273" s="185">
        <f t="shared" si="32"/>
        <v>774</v>
      </c>
      <c r="F273" s="242">
        <f t="shared" si="31"/>
        <v>714</v>
      </c>
      <c r="G273" s="242">
        <f>ROUND(D273-D273*$G$5,0)</f>
        <v>690</v>
      </c>
      <c r="H273" s="177"/>
    </row>
    <row r="274" spans="1:10" s="3" customFormat="1" ht="15.75" thickBot="1" x14ac:dyDescent="0.25">
      <c r="A274" s="164" t="s">
        <v>248</v>
      </c>
      <c r="B274" s="429" t="s">
        <v>450</v>
      </c>
      <c r="C274" s="430" t="s">
        <v>48</v>
      </c>
      <c r="D274" s="329">
        <v>1388</v>
      </c>
      <c r="E274" s="330">
        <f t="shared" si="32"/>
        <v>902</v>
      </c>
      <c r="F274" s="331">
        <f t="shared" si="31"/>
        <v>833</v>
      </c>
      <c r="G274" s="332">
        <f t="shared" si="43"/>
        <v>805</v>
      </c>
      <c r="H274" s="177"/>
    </row>
    <row r="275" spans="1:10" s="3" customFormat="1" ht="15.75" thickBot="1" x14ac:dyDescent="0.25">
      <c r="A275" s="165" t="s">
        <v>229</v>
      </c>
      <c r="B275" s="429" t="s">
        <v>449</v>
      </c>
      <c r="C275" s="430" t="s">
        <v>48</v>
      </c>
      <c r="D275" s="329">
        <v>1860</v>
      </c>
      <c r="E275" s="330">
        <f t="shared" si="32"/>
        <v>1209</v>
      </c>
      <c r="F275" s="331">
        <f t="shared" ref="F275:F332" si="44">ROUND(D275-D275*$F$5,0)</f>
        <v>1116</v>
      </c>
      <c r="G275" s="332">
        <f t="shared" si="43"/>
        <v>1079</v>
      </c>
      <c r="H275" s="177"/>
    </row>
    <row r="276" spans="1:10" s="3" customFormat="1" ht="15.75" hidden="1" thickBot="1" x14ac:dyDescent="0.25">
      <c r="A276" s="165"/>
      <c r="B276" s="390"/>
      <c r="C276" s="431" t="s">
        <v>230</v>
      </c>
      <c r="D276" s="432">
        <v>1950</v>
      </c>
      <c r="E276" s="433">
        <f t="shared" ref="E276:E334" si="45">ROUND(D276-D276*$E$5,0)</f>
        <v>1268</v>
      </c>
      <c r="F276" s="191">
        <f t="shared" si="44"/>
        <v>1170</v>
      </c>
      <c r="G276" s="434">
        <f t="shared" si="43"/>
        <v>1131</v>
      </c>
      <c r="H276" s="177"/>
    </row>
    <row r="277" spans="1:10" s="3" customFormat="1" ht="15.75" hidden="1" thickBot="1" x14ac:dyDescent="0.25">
      <c r="A277" s="122" t="s">
        <v>96</v>
      </c>
      <c r="B277" s="386" t="s">
        <v>447</v>
      </c>
      <c r="C277" s="141" t="s">
        <v>186</v>
      </c>
      <c r="D277" s="187">
        <v>660</v>
      </c>
      <c r="E277" s="134">
        <f t="shared" si="45"/>
        <v>429</v>
      </c>
      <c r="F277" s="30">
        <f t="shared" si="44"/>
        <v>396</v>
      </c>
      <c r="G277" s="174">
        <f t="shared" si="43"/>
        <v>383</v>
      </c>
      <c r="H277" s="177"/>
    </row>
    <row r="278" spans="1:10" s="3" customFormat="1" ht="15" x14ac:dyDescent="0.2">
      <c r="A278" s="535" t="s">
        <v>434</v>
      </c>
      <c r="B278" s="387" t="s">
        <v>407</v>
      </c>
      <c r="C278" s="142" t="s">
        <v>406</v>
      </c>
      <c r="D278" s="121">
        <v>990</v>
      </c>
      <c r="E278" s="31">
        <f t="shared" si="45"/>
        <v>644</v>
      </c>
      <c r="F278" s="86">
        <f t="shared" si="44"/>
        <v>594</v>
      </c>
      <c r="G278" s="77">
        <f t="shared" si="43"/>
        <v>574</v>
      </c>
    </row>
    <row r="279" spans="1:10" s="3" customFormat="1" ht="15" x14ac:dyDescent="0.2">
      <c r="A279" s="536"/>
      <c r="B279" s="388" t="s">
        <v>249</v>
      </c>
      <c r="C279" s="142" t="s">
        <v>408</v>
      </c>
      <c r="D279" s="84">
        <v>860</v>
      </c>
      <c r="E279" s="31">
        <f t="shared" si="45"/>
        <v>559</v>
      </c>
      <c r="F279" s="87">
        <f t="shared" si="44"/>
        <v>516</v>
      </c>
      <c r="G279" s="458">
        <f t="shared" si="43"/>
        <v>499</v>
      </c>
    </row>
    <row r="280" spans="1:10" s="3" customFormat="1" ht="15" x14ac:dyDescent="0.2">
      <c r="A280" s="536"/>
      <c r="B280" s="388" t="s">
        <v>326</v>
      </c>
      <c r="C280" s="142" t="s">
        <v>409</v>
      </c>
      <c r="D280" s="84">
        <v>760</v>
      </c>
      <c r="E280" s="31">
        <f t="shared" si="45"/>
        <v>494</v>
      </c>
      <c r="F280" s="87">
        <f t="shared" si="44"/>
        <v>456</v>
      </c>
      <c r="G280" s="458">
        <f t="shared" si="43"/>
        <v>441</v>
      </c>
    </row>
    <row r="281" spans="1:10" s="3" customFormat="1" ht="15" x14ac:dyDescent="0.2">
      <c r="A281" s="536"/>
      <c r="B281" s="388" t="s">
        <v>250</v>
      </c>
      <c r="C281" s="142" t="s">
        <v>410</v>
      </c>
      <c r="D281" s="84">
        <v>395</v>
      </c>
      <c r="E281" s="31">
        <f t="shared" si="45"/>
        <v>257</v>
      </c>
      <c r="F281" s="87">
        <f t="shared" si="44"/>
        <v>237</v>
      </c>
      <c r="G281" s="458">
        <f t="shared" si="43"/>
        <v>229</v>
      </c>
    </row>
    <row r="282" spans="1:10" s="3" customFormat="1" ht="30.75" thickBot="1" x14ac:dyDescent="0.25">
      <c r="A282" s="537"/>
      <c r="B282" s="389" t="s">
        <v>251</v>
      </c>
      <c r="C282" s="142" t="s">
        <v>410</v>
      </c>
      <c r="D282" s="85">
        <v>995</v>
      </c>
      <c r="E282" s="31">
        <f t="shared" si="45"/>
        <v>647</v>
      </c>
      <c r="F282" s="89">
        <f t="shared" si="44"/>
        <v>597</v>
      </c>
      <c r="G282" s="79">
        <f t="shared" si="43"/>
        <v>577</v>
      </c>
    </row>
    <row r="283" spans="1:10" s="3" customFormat="1" ht="15.75" hidden="1" thickBot="1" x14ac:dyDescent="0.25">
      <c r="A283" s="135" t="s">
        <v>96</v>
      </c>
      <c r="B283" s="148" t="s">
        <v>215</v>
      </c>
      <c r="C283" s="143" t="s">
        <v>186</v>
      </c>
      <c r="D283" s="119">
        <v>1890</v>
      </c>
      <c r="E283" s="134">
        <f t="shared" si="45"/>
        <v>1229</v>
      </c>
      <c r="F283" s="457">
        <f t="shared" si="44"/>
        <v>1134</v>
      </c>
      <c r="G283" s="37">
        <f t="shared" si="43"/>
        <v>1096</v>
      </c>
      <c r="H283" s="177"/>
      <c r="I283" s="29"/>
      <c r="J283" s="29"/>
    </row>
    <row r="284" spans="1:10" s="3" customFormat="1" ht="15.75" hidden="1" thickBot="1" x14ac:dyDescent="0.25">
      <c r="A284" s="135" t="s">
        <v>227</v>
      </c>
      <c r="B284" s="149" t="s">
        <v>216</v>
      </c>
      <c r="C284" s="142" t="s">
        <v>186</v>
      </c>
      <c r="D284" s="55">
        <v>1580</v>
      </c>
      <c r="E284" s="87">
        <f t="shared" si="45"/>
        <v>1027</v>
      </c>
      <c r="F284" s="458">
        <f t="shared" si="44"/>
        <v>948</v>
      </c>
      <c r="G284" s="31">
        <f t="shared" si="43"/>
        <v>916</v>
      </c>
      <c r="H284" s="177"/>
    </row>
    <row r="285" spans="1:10" s="3" customFormat="1" ht="15.75" hidden="1" thickBot="1" x14ac:dyDescent="0.25">
      <c r="A285" s="135"/>
      <c r="B285" s="149" t="s">
        <v>217</v>
      </c>
      <c r="C285" s="142" t="s">
        <v>186</v>
      </c>
      <c r="D285" s="55">
        <v>1100</v>
      </c>
      <c r="E285" s="87">
        <f t="shared" si="45"/>
        <v>715</v>
      </c>
      <c r="F285" s="458">
        <f t="shared" si="44"/>
        <v>660</v>
      </c>
      <c r="G285" s="31">
        <f t="shared" ref="G285:G292" si="46">ROUND(D285-D285*$G$5,0)</f>
        <v>638</v>
      </c>
      <c r="H285" s="177"/>
    </row>
    <row r="286" spans="1:10" s="3" customFormat="1" ht="15.75" hidden="1" thickBot="1" x14ac:dyDescent="0.25">
      <c r="A286" s="135"/>
      <c r="B286" s="149" t="s">
        <v>218</v>
      </c>
      <c r="C286" s="142" t="s">
        <v>186</v>
      </c>
      <c r="D286" s="55">
        <v>1040</v>
      </c>
      <c r="E286" s="87">
        <f t="shared" si="45"/>
        <v>676</v>
      </c>
      <c r="F286" s="458">
        <f t="shared" si="44"/>
        <v>624</v>
      </c>
      <c r="G286" s="31">
        <f>ROUND(D286-D286*$G$5,0)</f>
        <v>603</v>
      </c>
      <c r="H286" s="177"/>
    </row>
    <row r="287" spans="1:10" s="3" customFormat="1" ht="15.75" hidden="1" thickBot="1" x14ac:dyDescent="0.25">
      <c r="A287" s="135"/>
      <c r="B287" s="149" t="s">
        <v>219</v>
      </c>
      <c r="C287" s="142" t="s">
        <v>186</v>
      </c>
      <c r="D287" s="55">
        <v>970</v>
      </c>
      <c r="E287" s="87">
        <f t="shared" si="45"/>
        <v>631</v>
      </c>
      <c r="F287" s="458">
        <f t="shared" si="44"/>
        <v>582</v>
      </c>
      <c r="G287" s="31">
        <f>ROUND(D287-D287*$G$5,0)</f>
        <v>563</v>
      </c>
      <c r="H287" s="177"/>
    </row>
    <row r="288" spans="1:10" s="3" customFormat="1" ht="15.75" hidden="1" thickBot="1" x14ac:dyDescent="0.25">
      <c r="A288" s="135"/>
      <c r="B288" s="149" t="s">
        <v>220</v>
      </c>
      <c r="C288" s="142" t="s">
        <v>186</v>
      </c>
      <c r="D288" s="55">
        <v>650</v>
      </c>
      <c r="E288" s="87">
        <f t="shared" si="45"/>
        <v>423</v>
      </c>
      <c r="F288" s="458">
        <f t="shared" si="44"/>
        <v>390</v>
      </c>
      <c r="G288" s="31">
        <f t="shared" si="46"/>
        <v>377</v>
      </c>
      <c r="H288" s="177"/>
    </row>
    <row r="289" spans="1:9" s="3" customFormat="1" ht="15.75" hidden="1" thickBot="1" x14ac:dyDescent="0.25">
      <c r="A289" s="135"/>
      <c r="B289" s="149" t="s">
        <v>221</v>
      </c>
      <c r="C289" s="142" t="s">
        <v>186</v>
      </c>
      <c r="D289" s="55">
        <v>1800</v>
      </c>
      <c r="E289" s="87">
        <f t="shared" si="45"/>
        <v>1170</v>
      </c>
      <c r="F289" s="458">
        <f t="shared" si="44"/>
        <v>1080</v>
      </c>
      <c r="G289" s="31">
        <f t="shared" si="46"/>
        <v>1044</v>
      </c>
      <c r="H289" s="177"/>
    </row>
    <row r="290" spans="1:9" s="3" customFormat="1" ht="15.75" hidden="1" thickBot="1" x14ac:dyDescent="0.25">
      <c r="A290" s="135"/>
      <c r="B290" s="149" t="s">
        <v>222</v>
      </c>
      <c r="C290" s="142" t="s">
        <v>186</v>
      </c>
      <c r="D290" s="55">
        <v>1550</v>
      </c>
      <c r="E290" s="87">
        <f t="shared" si="45"/>
        <v>1008</v>
      </c>
      <c r="F290" s="458">
        <f t="shared" si="44"/>
        <v>930</v>
      </c>
      <c r="G290" s="31">
        <f t="shared" si="46"/>
        <v>899</v>
      </c>
      <c r="H290" s="177"/>
    </row>
    <row r="291" spans="1:9" s="3" customFormat="1" ht="15.75" hidden="1" thickBot="1" x14ac:dyDescent="0.25">
      <c r="A291" s="135"/>
      <c r="B291" s="149" t="s">
        <v>223</v>
      </c>
      <c r="C291" s="142" t="s">
        <v>186</v>
      </c>
      <c r="D291" s="55">
        <v>1040</v>
      </c>
      <c r="E291" s="87">
        <f t="shared" si="45"/>
        <v>676</v>
      </c>
      <c r="F291" s="458">
        <f t="shared" si="44"/>
        <v>624</v>
      </c>
      <c r="G291" s="31">
        <f t="shared" si="46"/>
        <v>603</v>
      </c>
      <c r="H291" s="177"/>
    </row>
    <row r="292" spans="1:9" s="3" customFormat="1" ht="15.75" hidden="1" thickBot="1" x14ac:dyDescent="0.25">
      <c r="A292" s="135"/>
      <c r="B292" s="149" t="s">
        <v>224</v>
      </c>
      <c r="C292" s="142" t="s">
        <v>186</v>
      </c>
      <c r="D292" s="55">
        <v>990</v>
      </c>
      <c r="E292" s="87">
        <f t="shared" si="45"/>
        <v>644</v>
      </c>
      <c r="F292" s="458">
        <f t="shared" si="44"/>
        <v>594</v>
      </c>
      <c r="G292" s="31">
        <f t="shared" si="46"/>
        <v>574</v>
      </c>
      <c r="H292" s="177"/>
    </row>
    <row r="293" spans="1:9" s="3" customFormat="1" ht="15.75" hidden="1" thickBot="1" x14ac:dyDescent="0.25">
      <c r="A293" s="135"/>
      <c r="B293" s="149" t="s">
        <v>225</v>
      </c>
      <c r="C293" s="142" t="s">
        <v>186</v>
      </c>
      <c r="D293" s="55">
        <v>915</v>
      </c>
      <c r="E293" s="87">
        <f t="shared" si="45"/>
        <v>595</v>
      </c>
      <c r="F293" s="458">
        <f t="shared" si="44"/>
        <v>549</v>
      </c>
      <c r="G293" s="31">
        <f t="shared" ref="G293:G302" si="47">ROUND(D293-D293*$G$5,0)</f>
        <v>531</v>
      </c>
      <c r="H293" s="177"/>
    </row>
    <row r="294" spans="1:9" s="3" customFormat="1" ht="15.75" hidden="1" thickBot="1" x14ac:dyDescent="0.25">
      <c r="A294" s="135"/>
      <c r="B294" s="150" t="s">
        <v>226</v>
      </c>
      <c r="C294" s="144" t="s">
        <v>186</v>
      </c>
      <c r="D294" s="63">
        <v>560</v>
      </c>
      <c r="E294" s="87">
        <f t="shared" si="45"/>
        <v>364</v>
      </c>
      <c r="F294" s="458">
        <f t="shared" si="44"/>
        <v>336</v>
      </c>
      <c r="G294" s="38">
        <f t="shared" si="47"/>
        <v>325</v>
      </c>
      <c r="H294" s="17"/>
    </row>
    <row r="295" spans="1:9" s="3" customFormat="1" ht="15.75" hidden="1" thickBot="1" x14ac:dyDescent="0.25">
      <c r="A295" s="151" t="s">
        <v>96</v>
      </c>
      <c r="B295" s="149" t="s">
        <v>252</v>
      </c>
      <c r="C295" s="142" t="s">
        <v>186</v>
      </c>
      <c r="D295" s="55">
        <v>940</v>
      </c>
      <c r="E295" s="87">
        <f t="shared" si="45"/>
        <v>611</v>
      </c>
      <c r="F295" s="458">
        <f t="shared" si="44"/>
        <v>564</v>
      </c>
      <c r="G295" s="31">
        <f t="shared" si="47"/>
        <v>545</v>
      </c>
      <c r="H295" s="17"/>
    </row>
    <row r="296" spans="1:9" s="3" customFormat="1" ht="15.75" hidden="1" thickBot="1" x14ac:dyDescent="0.25">
      <c r="A296" s="120" t="s">
        <v>243</v>
      </c>
      <c r="B296" s="149" t="s">
        <v>253</v>
      </c>
      <c r="C296" s="142" t="s">
        <v>186</v>
      </c>
      <c r="D296" s="55">
        <v>940</v>
      </c>
      <c r="E296" s="87">
        <f t="shared" si="45"/>
        <v>611</v>
      </c>
      <c r="F296" s="458">
        <f t="shared" si="44"/>
        <v>564</v>
      </c>
      <c r="G296" s="31">
        <f t="shared" si="47"/>
        <v>545</v>
      </c>
      <c r="H296" s="17"/>
    </row>
    <row r="297" spans="1:9" s="3" customFormat="1" ht="15.75" hidden="1" thickBot="1" x14ac:dyDescent="0.25">
      <c r="A297" s="120"/>
      <c r="B297" s="149" t="s">
        <v>254</v>
      </c>
      <c r="C297" s="142" t="s">
        <v>186</v>
      </c>
      <c r="D297" s="55">
        <v>920</v>
      </c>
      <c r="E297" s="87">
        <f t="shared" si="45"/>
        <v>598</v>
      </c>
      <c r="F297" s="458">
        <f t="shared" si="44"/>
        <v>552</v>
      </c>
      <c r="G297" s="31">
        <f t="shared" si="47"/>
        <v>534</v>
      </c>
      <c r="H297" s="17"/>
    </row>
    <row r="298" spans="1:9" s="3" customFormat="1" ht="15.75" hidden="1" thickBot="1" x14ac:dyDescent="0.25">
      <c r="A298" s="120"/>
      <c r="B298" s="149" t="s">
        <v>255</v>
      </c>
      <c r="C298" s="142" t="s">
        <v>186</v>
      </c>
      <c r="D298" s="55">
        <v>920</v>
      </c>
      <c r="E298" s="87">
        <f t="shared" si="45"/>
        <v>598</v>
      </c>
      <c r="F298" s="458">
        <f t="shared" si="44"/>
        <v>552</v>
      </c>
      <c r="G298" s="31">
        <f t="shared" si="47"/>
        <v>534</v>
      </c>
      <c r="H298" s="17"/>
    </row>
    <row r="299" spans="1:9" s="3" customFormat="1" ht="15.75" hidden="1" thickBot="1" x14ac:dyDescent="0.25">
      <c r="A299" s="120"/>
      <c r="B299" s="149" t="s">
        <v>256</v>
      </c>
      <c r="C299" s="142" t="s">
        <v>186</v>
      </c>
      <c r="D299" s="55">
        <v>920</v>
      </c>
      <c r="E299" s="87">
        <f t="shared" si="45"/>
        <v>598</v>
      </c>
      <c r="F299" s="458">
        <f t="shared" si="44"/>
        <v>552</v>
      </c>
      <c r="G299" s="31">
        <f t="shared" si="47"/>
        <v>534</v>
      </c>
      <c r="H299" s="17"/>
    </row>
    <row r="300" spans="1:9" s="3" customFormat="1" ht="15.75" hidden="1" thickBot="1" x14ac:dyDescent="0.25">
      <c r="A300" s="152" t="s">
        <v>214</v>
      </c>
      <c r="B300" s="149" t="s">
        <v>257</v>
      </c>
      <c r="C300" s="142" t="s">
        <v>186</v>
      </c>
      <c r="D300" s="55">
        <v>805</v>
      </c>
      <c r="E300" s="87">
        <f t="shared" si="45"/>
        <v>523</v>
      </c>
      <c r="F300" s="458">
        <f t="shared" si="44"/>
        <v>483</v>
      </c>
      <c r="G300" s="31">
        <f t="shared" si="47"/>
        <v>467</v>
      </c>
      <c r="H300" s="17"/>
    </row>
    <row r="301" spans="1:9" s="3" customFormat="1" ht="15.75" hidden="1" thickBot="1" x14ac:dyDescent="0.25">
      <c r="A301" s="152" t="s">
        <v>214</v>
      </c>
      <c r="B301" s="149" t="s">
        <v>258</v>
      </c>
      <c r="C301" s="142" t="s">
        <v>186</v>
      </c>
      <c r="D301" s="55">
        <v>805</v>
      </c>
      <c r="E301" s="87">
        <f t="shared" si="45"/>
        <v>523</v>
      </c>
      <c r="F301" s="458">
        <f t="shared" si="44"/>
        <v>483</v>
      </c>
      <c r="G301" s="31">
        <f t="shared" si="47"/>
        <v>467</v>
      </c>
      <c r="H301" s="17"/>
      <c r="I301" s="3">
        <v>0</v>
      </c>
    </row>
    <row r="302" spans="1:9" s="3" customFormat="1" ht="15.75" hidden="1" thickBot="1" x14ac:dyDescent="0.25">
      <c r="A302" s="152" t="s">
        <v>214</v>
      </c>
      <c r="B302" s="150" t="s">
        <v>259</v>
      </c>
      <c r="C302" s="144" t="s">
        <v>186</v>
      </c>
      <c r="D302" s="63">
        <v>805</v>
      </c>
      <c r="E302" s="88">
        <f t="shared" si="45"/>
        <v>523</v>
      </c>
      <c r="F302" s="458">
        <f t="shared" si="44"/>
        <v>483</v>
      </c>
      <c r="G302" s="38">
        <f t="shared" si="47"/>
        <v>467</v>
      </c>
      <c r="H302" s="17"/>
    </row>
    <row r="303" spans="1:9" s="3" customFormat="1" ht="15" x14ac:dyDescent="0.2">
      <c r="A303" s="261" t="s">
        <v>184</v>
      </c>
      <c r="B303" s="262" t="s">
        <v>228</v>
      </c>
      <c r="C303" s="263" t="s">
        <v>385</v>
      </c>
      <c r="D303" s="111">
        <v>200</v>
      </c>
      <c r="E303" s="236">
        <f t="shared" si="45"/>
        <v>130</v>
      </c>
      <c r="F303" s="73">
        <f t="shared" si="44"/>
        <v>120</v>
      </c>
      <c r="G303" s="264">
        <f>ROUND(D303-D303*$G$5,2)</f>
        <v>116</v>
      </c>
      <c r="H303" s="17"/>
    </row>
    <row r="304" spans="1:9" s="3" customFormat="1" ht="15.75" thickBot="1" x14ac:dyDescent="0.25">
      <c r="A304" s="265" t="s">
        <v>185</v>
      </c>
      <c r="B304" s="266" t="s">
        <v>318</v>
      </c>
      <c r="C304" s="267" t="s">
        <v>319</v>
      </c>
      <c r="D304" s="114">
        <v>160</v>
      </c>
      <c r="E304" s="237">
        <f t="shared" si="45"/>
        <v>104</v>
      </c>
      <c r="F304" s="73">
        <f t="shared" si="44"/>
        <v>96</v>
      </c>
      <c r="G304" s="268">
        <f>ROUND(D304-D304*$G$5,2)</f>
        <v>92.8</v>
      </c>
      <c r="H304" s="17"/>
    </row>
    <row r="305" spans="1:8" s="3" customFormat="1" ht="15.75" thickBot="1" x14ac:dyDescent="0.25">
      <c r="A305" s="153" t="s">
        <v>54</v>
      </c>
      <c r="B305" s="154"/>
      <c r="C305" s="336" t="s">
        <v>93</v>
      </c>
      <c r="D305" s="80" t="s">
        <v>62</v>
      </c>
      <c r="E305" s="186">
        <v>0.35</v>
      </c>
      <c r="F305" s="42">
        <v>0.4</v>
      </c>
      <c r="G305" s="136">
        <v>0.42</v>
      </c>
      <c r="H305" s="17"/>
    </row>
    <row r="306" spans="1:8" s="3" customFormat="1" ht="15.75" thickBot="1" x14ac:dyDescent="0.25">
      <c r="A306" s="305" t="s">
        <v>150</v>
      </c>
      <c r="B306" s="397" t="s">
        <v>391</v>
      </c>
      <c r="C306" s="409" t="s">
        <v>5</v>
      </c>
      <c r="D306" s="175">
        <v>790</v>
      </c>
      <c r="E306" s="306">
        <f t="shared" si="45"/>
        <v>514</v>
      </c>
      <c r="F306" s="235">
        <f t="shared" si="44"/>
        <v>474</v>
      </c>
      <c r="G306" s="176">
        <f t="shared" ref="G306:G322" si="48">ROUND(D306-D306*$G$5,0)</f>
        <v>458</v>
      </c>
      <c r="H306" s="17"/>
    </row>
    <row r="307" spans="1:8" s="3" customFormat="1" ht="15.75" x14ac:dyDescent="0.2">
      <c r="A307" s="310" t="s">
        <v>55</v>
      </c>
      <c r="B307" s="398" t="s">
        <v>422</v>
      </c>
      <c r="C307" s="410" t="s">
        <v>5</v>
      </c>
      <c r="D307" s="121">
        <v>870</v>
      </c>
      <c r="E307" s="86">
        <f t="shared" si="45"/>
        <v>566</v>
      </c>
      <c r="F307" s="77">
        <f>ROUND(D307-D307*$F$5,0)</f>
        <v>522</v>
      </c>
      <c r="G307" s="77">
        <f t="shared" ref="G307" si="49">ROUND(D307-D307*$G$5,0)</f>
        <v>505</v>
      </c>
      <c r="H307" s="17"/>
    </row>
    <row r="308" spans="1:8" s="3" customFormat="1" ht="15.75" customHeight="1" thickBot="1" x14ac:dyDescent="0.25">
      <c r="A308" s="451" t="s">
        <v>383</v>
      </c>
      <c r="B308" s="399" t="s">
        <v>436</v>
      </c>
      <c r="C308" s="411" t="s">
        <v>5</v>
      </c>
      <c r="D308" s="85">
        <v>820</v>
      </c>
      <c r="E308" s="89">
        <f t="shared" si="45"/>
        <v>533</v>
      </c>
      <c r="F308" s="79">
        <f t="shared" si="44"/>
        <v>492</v>
      </c>
      <c r="G308" s="79">
        <f t="shared" ref="G308:G313" si="50">ROUND(D308-D308*$G$5,0)</f>
        <v>476</v>
      </c>
      <c r="H308" s="17"/>
    </row>
    <row r="309" spans="1:8" s="3" customFormat="1" ht="15" customHeight="1" x14ac:dyDescent="0.2">
      <c r="A309" s="470"/>
      <c r="B309" s="400" t="s">
        <v>187</v>
      </c>
      <c r="C309" s="412" t="s">
        <v>5</v>
      </c>
      <c r="D309" s="189">
        <v>890</v>
      </c>
      <c r="E309" s="249">
        <f>ROUND(D309-D309*$E$5,0)</f>
        <v>579</v>
      </c>
      <c r="F309" s="191">
        <f>ROUND(D309-D309*$F$5,0)</f>
        <v>534</v>
      </c>
      <c r="G309" s="191">
        <f t="shared" si="50"/>
        <v>516</v>
      </c>
      <c r="H309" s="17"/>
    </row>
    <row r="310" spans="1:8" s="3" customFormat="1" ht="15" customHeight="1" x14ac:dyDescent="0.2">
      <c r="A310" s="538" t="s">
        <v>383</v>
      </c>
      <c r="B310" s="401" t="s">
        <v>188</v>
      </c>
      <c r="C310" s="413" t="s">
        <v>5</v>
      </c>
      <c r="D310" s="71">
        <v>890</v>
      </c>
      <c r="E310" s="250">
        <f>ROUND(D310-D310*$E$5,0)</f>
        <v>579</v>
      </c>
      <c r="F310" s="73">
        <f>ROUND(D310-D310*$F$5,0)</f>
        <v>534</v>
      </c>
      <c r="G310" s="73">
        <f t="shared" si="50"/>
        <v>516</v>
      </c>
      <c r="H310" s="17"/>
    </row>
    <row r="311" spans="1:8" s="3" customFormat="1" ht="15.75" customHeight="1" thickBot="1" x14ac:dyDescent="0.25">
      <c r="A311" s="539"/>
      <c r="B311" s="402" t="s">
        <v>403</v>
      </c>
      <c r="C311" s="414" t="s">
        <v>5</v>
      </c>
      <c r="D311" s="394">
        <v>850</v>
      </c>
      <c r="E311" s="395">
        <f t="shared" si="45"/>
        <v>553</v>
      </c>
      <c r="F311" s="396">
        <f t="shared" si="44"/>
        <v>510</v>
      </c>
      <c r="G311" s="396">
        <f t="shared" si="50"/>
        <v>493</v>
      </c>
    </row>
    <row r="312" spans="1:8" s="3" customFormat="1" ht="15" customHeight="1" x14ac:dyDescent="0.2">
      <c r="A312" s="526" t="s">
        <v>9</v>
      </c>
      <c r="B312" s="398" t="s">
        <v>322</v>
      </c>
      <c r="C312" s="415" t="s">
        <v>9</v>
      </c>
      <c r="D312" s="121">
        <v>950</v>
      </c>
      <c r="E312" s="86">
        <f t="shared" si="45"/>
        <v>618</v>
      </c>
      <c r="F312" s="77">
        <f t="shared" si="44"/>
        <v>570</v>
      </c>
      <c r="G312" s="76">
        <f t="shared" si="50"/>
        <v>551</v>
      </c>
    </row>
    <row r="313" spans="1:8" s="3" customFormat="1" ht="15.75" customHeight="1" thickBot="1" x14ac:dyDescent="0.25">
      <c r="A313" s="527"/>
      <c r="B313" s="399" t="s">
        <v>323</v>
      </c>
      <c r="C313" s="416" t="s">
        <v>9</v>
      </c>
      <c r="D313" s="85">
        <v>950</v>
      </c>
      <c r="E313" s="89">
        <f t="shared" si="45"/>
        <v>618</v>
      </c>
      <c r="F313" s="79">
        <f t="shared" si="44"/>
        <v>570</v>
      </c>
      <c r="G313" s="78">
        <f t="shared" si="50"/>
        <v>551</v>
      </c>
    </row>
    <row r="314" spans="1:8" s="3" customFormat="1" ht="15" customHeight="1" x14ac:dyDescent="0.2">
      <c r="A314" s="527"/>
      <c r="B314" s="403" t="s">
        <v>384</v>
      </c>
      <c r="C314" s="417" t="s">
        <v>9</v>
      </c>
      <c r="D314" s="111">
        <v>900</v>
      </c>
      <c r="E314" s="236">
        <f t="shared" si="45"/>
        <v>585</v>
      </c>
      <c r="F314" s="113">
        <f t="shared" si="44"/>
        <v>540</v>
      </c>
      <c r="G314" s="112">
        <f t="shared" si="48"/>
        <v>522</v>
      </c>
    </row>
    <row r="315" spans="1:8" s="3" customFormat="1" ht="15.75" customHeight="1" thickBot="1" x14ac:dyDescent="0.25">
      <c r="A315" s="528"/>
      <c r="B315" s="404" t="s">
        <v>328</v>
      </c>
      <c r="C315" s="418" t="s">
        <v>9</v>
      </c>
      <c r="D315" s="114">
        <v>900</v>
      </c>
      <c r="E315" s="237">
        <f t="shared" si="45"/>
        <v>585</v>
      </c>
      <c r="F315" s="116">
        <f t="shared" si="44"/>
        <v>540</v>
      </c>
      <c r="G315" s="115">
        <f t="shared" si="48"/>
        <v>522</v>
      </c>
    </row>
    <row r="316" spans="1:8" s="3" customFormat="1" ht="16.5" thickBot="1" x14ac:dyDescent="0.25">
      <c r="A316" s="473"/>
      <c r="B316" s="405" t="s">
        <v>423</v>
      </c>
      <c r="C316" s="365"/>
      <c r="D316" s="307">
        <v>600</v>
      </c>
      <c r="E316" s="185">
        <f t="shared" si="45"/>
        <v>390</v>
      </c>
      <c r="F316" s="309">
        <f t="shared" si="44"/>
        <v>360</v>
      </c>
      <c r="G316" s="308">
        <f>ROUND(D316-D316*$G$5,0)</f>
        <v>348</v>
      </c>
      <c r="H316" s="50"/>
    </row>
    <row r="317" spans="1:8" s="3" customFormat="1" ht="18.75" x14ac:dyDescent="0.2">
      <c r="A317" s="435" t="s">
        <v>324</v>
      </c>
      <c r="B317" s="406" t="s">
        <v>339</v>
      </c>
      <c r="C317" s="410" t="s">
        <v>5</v>
      </c>
      <c r="D317" s="121">
        <v>1140</v>
      </c>
      <c r="E317" s="86">
        <f t="shared" si="45"/>
        <v>741</v>
      </c>
      <c r="F317" s="77">
        <f t="shared" si="44"/>
        <v>684</v>
      </c>
      <c r="G317" s="76">
        <f t="shared" si="48"/>
        <v>661</v>
      </c>
      <c r="H317" s="50"/>
    </row>
    <row r="318" spans="1:8" s="3" customFormat="1" ht="15.75" thickBot="1" x14ac:dyDescent="0.25">
      <c r="A318" s="160"/>
      <c r="B318" s="407" t="s">
        <v>340</v>
      </c>
      <c r="C318" s="221" t="s">
        <v>9</v>
      </c>
      <c r="D318" s="85">
        <v>1140</v>
      </c>
      <c r="E318" s="89">
        <f t="shared" si="45"/>
        <v>741</v>
      </c>
      <c r="F318" s="79">
        <f t="shared" si="44"/>
        <v>684</v>
      </c>
      <c r="G318" s="78">
        <f t="shared" si="48"/>
        <v>661</v>
      </c>
      <c r="H318" s="50"/>
    </row>
    <row r="319" spans="1:8" s="3" customFormat="1" ht="15.75" thickBot="1" x14ac:dyDescent="0.25">
      <c r="A319" s="129"/>
      <c r="B319" s="408" t="s">
        <v>389</v>
      </c>
      <c r="C319" s="419" t="s">
        <v>5</v>
      </c>
      <c r="D319" s="227">
        <v>550</v>
      </c>
      <c r="E319" s="229">
        <f t="shared" si="45"/>
        <v>358</v>
      </c>
      <c r="F319" s="109">
        <f t="shared" si="44"/>
        <v>330</v>
      </c>
      <c r="G319" s="108">
        <f t="shared" si="48"/>
        <v>319</v>
      </c>
    </row>
    <row r="320" spans="1:8" s="3" customFormat="1" ht="15.75" customHeight="1" thickBot="1" x14ac:dyDescent="0.25">
      <c r="A320" s="529" t="s">
        <v>163</v>
      </c>
      <c r="B320" s="530"/>
      <c r="C320" s="530"/>
      <c r="D320" s="530"/>
      <c r="E320" s="530"/>
      <c r="F320" s="530"/>
      <c r="G320" s="530"/>
    </row>
    <row r="321" spans="1:8" s="3" customFormat="1" ht="15" x14ac:dyDescent="0.2">
      <c r="A321" s="479" t="s">
        <v>56</v>
      </c>
      <c r="B321" s="392" t="s">
        <v>388</v>
      </c>
      <c r="C321" s="226" t="s">
        <v>2</v>
      </c>
      <c r="D321" s="121">
        <v>440</v>
      </c>
      <c r="E321" s="393">
        <f t="shared" si="45"/>
        <v>286</v>
      </c>
      <c r="F321" s="391">
        <f t="shared" si="44"/>
        <v>264</v>
      </c>
      <c r="G321" s="391">
        <f t="shared" si="48"/>
        <v>255</v>
      </c>
    </row>
    <row r="322" spans="1:8" s="3" customFormat="1" ht="15.75" thickBot="1" x14ac:dyDescent="0.25">
      <c r="A322" s="479" t="s">
        <v>56</v>
      </c>
      <c r="B322" s="392" t="s">
        <v>97</v>
      </c>
      <c r="C322" s="162" t="s">
        <v>2</v>
      </c>
      <c r="D322" s="85">
        <v>420</v>
      </c>
      <c r="E322" s="393">
        <f t="shared" si="45"/>
        <v>273</v>
      </c>
      <c r="F322" s="391">
        <f t="shared" si="44"/>
        <v>252</v>
      </c>
      <c r="G322" s="391">
        <f t="shared" si="48"/>
        <v>244</v>
      </c>
      <c r="H322" s="17"/>
    </row>
    <row r="323" spans="1:8" s="3" customFormat="1" ht="15.75" thickBot="1" x14ac:dyDescent="0.25">
      <c r="A323" s="153" t="s">
        <v>57</v>
      </c>
      <c r="B323" s="335" t="s">
        <v>437</v>
      </c>
      <c r="C323" s="336" t="s">
        <v>108</v>
      </c>
      <c r="D323" s="80" t="s">
        <v>62</v>
      </c>
      <c r="E323" s="186">
        <v>0.35</v>
      </c>
      <c r="F323" s="58">
        <v>0.4</v>
      </c>
      <c r="G323" s="136">
        <v>0.42</v>
      </c>
      <c r="H323" s="17"/>
    </row>
    <row r="324" spans="1:8" s="3" customFormat="1" ht="15" x14ac:dyDescent="0.2">
      <c r="A324" s="423" t="s">
        <v>267</v>
      </c>
      <c r="B324" s="421" t="s">
        <v>374</v>
      </c>
      <c r="C324" s="124" t="s">
        <v>158</v>
      </c>
      <c r="D324" s="61">
        <v>1700</v>
      </c>
      <c r="E324" s="87">
        <f t="shared" si="45"/>
        <v>1105</v>
      </c>
      <c r="F324" s="458">
        <f t="shared" si="44"/>
        <v>1020</v>
      </c>
      <c r="G324" s="76">
        <f t="shared" ref="G324:G330" si="51">ROUND(D324-D324*$G$5,0)</f>
        <v>986</v>
      </c>
      <c r="H324" s="177"/>
    </row>
    <row r="325" spans="1:8" s="3" customFormat="1" ht="15.75" x14ac:dyDescent="0.2">
      <c r="A325" s="424" t="s">
        <v>412</v>
      </c>
      <c r="B325" s="155" t="s">
        <v>373</v>
      </c>
      <c r="C325" s="41" t="s">
        <v>159</v>
      </c>
      <c r="D325" s="55">
        <v>2500</v>
      </c>
      <c r="E325" s="87">
        <f t="shared" si="45"/>
        <v>1625</v>
      </c>
      <c r="F325" s="458">
        <f t="shared" si="44"/>
        <v>1500</v>
      </c>
      <c r="G325" s="31">
        <f t="shared" si="51"/>
        <v>1450</v>
      </c>
      <c r="H325" s="177"/>
    </row>
    <row r="326" spans="1:8" s="3" customFormat="1" ht="15.75" thickBot="1" x14ac:dyDescent="0.25">
      <c r="A326" s="138"/>
      <c r="B326" s="234" t="s">
        <v>437</v>
      </c>
      <c r="C326" s="62" t="s">
        <v>260</v>
      </c>
      <c r="D326" s="63">
        <v>2900</v>
      </c>
      <c r="E326" s="88">
        <f t="shared" si="45"/>
        <v>1885</v>
      </c>
      <c r="F326" s="30">
        <f t="shared" si="44"/>
        <v>1740</v>
      </c>
      <c r="G326" s="38">
        <f t="shared" si="51"/>
        <v>1682</v>
      </c>
      <c r="H326" s="177"/>
    </row>
    <row r="327" spans="1:8" s="3" customFormat="1" ht="15" x14ac:dyDescent="0.2">
      <c r="A327" s="139"/>
      <c r="B327" s="421" t="s">
        <v>268</v>
      </c>
      <c r="C327" s="124" t="s">
        <v>158</v>
      </c>
      <c r="D327" s="61">
        <v>1690</v>
      </c>
      <c r="E327" s="86">
        <f t="shared" si="45"/>
        <v>1099</v>
      </c>
      <c r="F327" s="77">
        <f t="shared" si="44"/>
        <v>1014</v>
      </c>
      <c r="G327" s="76">
        <f t="shared" si="51"/>
        <v>980</v>
      </c>
      <c r="H327" s="177"/>
    </row>
    <row r="328" spans="1:8" s="3" customFormat="1" ht="15.75" customHeight="1" thickBot="1" x14ac:dyDescent="0.25">
      <c r="A328" s="425"/>
      <c r="B328" s="422" t="s">
        <v>438</v>
      </c>
      <c r="C328" s="125" t="s">
        <v>159</v>
      </c>
      <c r="D328" s="56">
        <v>2390</v>
      </c>
      <c r="E328" s="89">
        <f t="shared" si="45"/>
        <v>1554</v>
      </c>
      <c r="F328" s="79">
        <f t="shared" si="44"/>
        <v>1434</v>
      </c>
      <c r="G328" s="78">
        <f t="shared" si="51"/>
        <v>1386</v>
      </c>
      <c r="H328" s="177"/>
    </row>
    <row r="329" spans="1:8" s="3" customFormat="1" ht="15.75" customHeight="1" x14ac:dyDescent="0.2">
      <c r="A329" s="127" t="s">
        <v>98</v>
      </c>
      <c r="B329" s="148" t="s">
        <v>58</v>
      </c>
      <c r="C329" s="118" t="s">
        <v>160</v>
      </c>
      <c r="D329" s="119">
        <v>190</v>
      </c>
      <c r="E329" s="134">
        <f t="shared" si="45"/>
        <v>124</v>
      </c>
      <c r="F329" s="457">
        <f t="shared" si="44"/>
        <v>114</v>
      </c>
      <c r="G329" s="37">
        <f t="shared" si="51"/>
        <v>110</v>
      </c>
      <c r="H329" s="177"/>
    </row>
    <row r="330" spans="1:8" s="3" customFormat="1" ht="15" customHeight="1" thickBot="1" x14ac:dyDescent="0.25">
      <c r="A330" s="127" t="s">
        <v>412</v>
      </c>
      <c r="B330" s="149" t="s">
        <v>59</v>
      </c>
      <c r="C330" s="41" t="s">
        <v>160</v>
      </c>
      <c r="D330" s="55">
        <v>620</v>
      </c>
      <c r="E330" s="87">
        <f t="shared" si="45"/>
        <v>403</v>
      </c>
      <c r="F330" s="458">
        <f t="shared" si="44"/>
        <v>372</v>
      </c>
      <c r="G330" s="31">
        <f t="shared" si="51"/>
        <v>360</v>
      </c>
      <c r="H330" s="177"/>
    </row>
    <row r="331" spans="1:8" s="3" customFormat="1" ht="15" customHeight="1" x14ac:dyDescent="0.2">
      <c r="A331" s="156" t="s">
        <v>411</v>
      </c>
      <c r="B331" s="157"/>
      <c r="C331" s="145" t="s">
        <v>1</v>
      </c>
      <c r="D331" s="59" t="s">
        <v>62</v>
      </c>
      <c r="E331" s="184">
        <v>0.35</v>
      </c>
      <c r="F331" s="75">
        <v>0.4</v>
      </c>
      <c r="G331" s="75">
        <v>0.42</v>
      </c>
      <c r="H331" s="177"/>
    </row>
    <row r="332" spans="1:8" s="3" customFormat="1" ht="15" customHeight="1" x14ac:dyDescent="0.2">
      <c r="A332" s="479" t="s">
        <v>302</v>
      </c>
      <c r="B332" s="456" t="s">
        <v>301</v>
      </c>
      <c r="C332" s="337" t="s">
        <v>305</v>
      </c>
      <c r="D332" s="338">
        <v>2700</v>
      </c>
      <c r="E332" s="458">
        <f t="shared" si="45"/>
        <v>1755</v>
      </c>
      <c r="F332" s="458">
        <f t="shared" si="44"/>
        <v>1620</v>
      </c>
      <c r="G332" s="458">
        <f t="shared" ref="G332:G334" si="52">ROUND(D332-D332*$G$5,0)</f>
        <v>1566</v>
      </c>
      <c r="H332" s="177"/>
    </row>
    <row r="333" spans="1:8" s="3" customFormat="1" ht="15.75" customHeight="1" x14ac:dyDescent="0.2">
      <c r="A333" s="479" t="s">
        <v>303</v>
      </c>
      <c r="B333" s="456" t="s">
        <v>301</v>
      </c>
      <c r="C333" s="337" t="s">
        <v>304</v>
      </c>
      <c r="D333" s="338">
        <v>2500</v>
      </c>
      <c r="E333" s="458">
        <f t="shared" si="45"/>
        <v>1625</v>
      </c>
      <c r="F333" s="458">
        <f t="shared" ref="F333:F342" si="53">ROUND(D333-D333*$F$5,0)</f>
        <v>1500</v>
      </c>
      <c r="G333" s="458">
        <f t="shared" si="52"/>
        <v>1450</v>
      </c>
      <c r="H333" s="177"/>
    </row>
    <row r="334" spans="1:8" s="3" customFormat="1" ht="15" customHeight="1" x14ac:dyDescent="0.2">
      <c r="A334" s="479" t="s">
        <v>300</v>
      </c>
      <c r="B334" s="456" t="s">
        <v>301</v>
      </c>
      <c r="C334" s="337" t="s">
        <v>306</v>
      </c>
      <c r="D334" s="338">
        <v>2300</v>
      </c>
      <c r="E334" s="458">
        <f t="shared" si="45"/>
        <v>1495</v>
      </c>
      <c r="F334" s="458">
        <f t="shared" si="53"/>
        <v>1380</v>
      </c>
      <c r="G334" s="458">
        <f t="shared" si="52"/>
        <v>1334</v>
      </c>
      <c r="H334" s="177"/>
    </row>
    <row r="335" spans="1:8" s="3" customFormat="1" ht="15.75" customHeight="1" x14ac:dyDescent="0.2">
      <c r="A335" s="156" t="s">
        <v>439</v>
      </c>
      <c r="B335" s="154"/>
      <c r="C335" s="336" t="s">
        <v>1</v>
      </c>
      <c r="D335" s="80" t="s">
        <v>62</v>
      </c>
      <c r="E335" s="186">
        <v>0.35</v>
      </c>
      <c r="F335" s="58">
        <v>0.4</v>
      </c>
      <c r="G335" s="136">
        <v>0.42</v>
      </c>
      <c r="H335" s="177"/>
    </row>
    <row r="336" spans="1:8" s="3" customFormat="1" ht="18.75" customHeight="1" thickBot="1" x14ac:dyDescent="0.25">
      <c r="A336" s="156"/>
      <c r="B336" s="158"/>
      <c r="C336" s="146"/>
      <c r="D336" s="110"/>
      <c r="E336" s="110"/>
      <c r="F336" s="110"/>
      <c r="G336" s="110"/>
      <c r="H336" s="177"/>
    </row>
    <row r="337" spans="1:10" s="3" customFormat="1" ht="26.25" customHeight="1" thickBot="1" x14ac:dyDescent="0.25">
      <c r="A337" s="494" t="s">
        <v>343</v>
      </c>
      <c r="B337" s="495" t="s">
        <v>437</v>
      </c>
      <c r="C337" s="219" t="s">
        <v>60</v>
      </c>
      <c r="D337" s="496">
        <v>900</v>
      </c>
      <c r="E337" s="89">
        <f t="shared" ref="E337:E342" si="54">ROUND(D337-D337*$E$5,0)</f>
        <v>585</v>
      </c>
      <c r="F337" s="79">
        <f t="shared" si="53"/>
        <v>540</v>
      </c>
      <c r="G337" s="95">
        <f>ROUND(D337-D337*$G$5,0)</f>
        <v>522</v>
      </c>
      <c r="H337" s="177"/>
    </row>
    <row r="338" spans="1:10" s="3" customFormat="1" ht="15" hidden="1" x14ac:dyDescent="0.2">
      <c r="A338" s="471"/>
      <c r="B338" s="472"/>
      <c r="C338" s="80" t="s">
        <v>1</v>
      </c>
      <c r="D338" s="335" t="s">
        <v>62</v>
      </c>
      <c r="E338" s="186">
        <v>0.35</v>
      </c>
      <c r="F338" s="58">
        <v>0.4</v>
      </c>
      <c r="G338" s="136">
        <v>0.42</v>
      </c>
      <c r="H338" s="177"/>
    </row>
    <row r="339" spans="1:10" s="3" customFormat="1" ht="15" hidden="1" x14ac:dyDescent="0.2">
      <c r="A339" s="137" t="s">
        <v>61</v>
      </c>
      <c r="B339" s="167" t="s">
        <v>375</v>
      </c>
      <c r="C339" s="172" t="s">
        <v>290</v>
      </c>
      <c r="D339" s="169">
        <v>2150</v>
      </c>
      <c r="E339" s="87">
        <f t="shared" si="54"/>
        <v>1398</v>
      </c>
      <c r="F339" s="228">
        <f t="shared" si="53"/>
        <v>1290</v>
      </c>
      <c r="G339" s="140">
        <f>ROUND(D339-D339*$G$5,0)</f>
        <v>1247</v>
      </c>
      <c r="H339" s="177"/>
    </row>
    <row r="340" spans="1:10" s="3" customFormat="1" ht="15.75" hidden="1" thickBot="1" x14ac:dyDescent="0.25">
      <c r="A340" s="159" t="s">
        <v>309</v>
      </c>
      <c r="B340" s="168" t="s">
        <v>308</v>
      </c>
      <c r="C340" s="173" t="s">
        <v>60</v>
      </c>
      <c r="D340" s="170">
        <v>480</v>
      </c>
      <c r="E340" s="87">
        <f t="shared" si="54"/>
        <v>312</v>
      </c>
      <c r="F340" s="228">
        <f t="shared" si="53"/>
        <v>288</v>
      </c>
      <c r="G340" s="95">
        <f>ROUND(D340-D340*$G$5,0)</f>
        <v>278</v>
      </c>
      <c r="H340" s="177"/>
      <c r="I340" s="50"/>
      <c r="J340" s="50"/>
    </row>
    <row r="341" spans="1:10" s="3" customFormat="1" ht="15.75" hidden="1" thickBot="1" x14ac:dyDescent="0.25">
      <c r="A341" s="159" t="s">
        <v>307</v>
      </c>
      <c r="B341" s="168" t="s">
        <v>321</v>
      </c>
      <c r="C341" s="173" t="s">
        <v>60</v>
      </c>
      <c r="D341" s="170">
        <v>320</v>
      </c>
      <c r="E341" s="87">
        <f t="shared" si="54"/>
        <v>208</v>
      </c>
      <c r="F341" s="228">
        <f t="shared" si="53"/>
        <v>192</v>
      </c>
      <c r="G341" s="95">
        <f>ROUND(D341-D341*$G$5,0)</f>
        <v>186</v>
      </c>
      <c r="H341" s="177"/>
      <c r="I341" s="47"/>
      <c r="J341" s="47"/>
    </row>
    <row r="342" spans="1:10" s="3" customFormat="1" ht="15.75" hidden="1" thickBot="1" x14ac:dyDescent="0.25">
      <c r="A342" s="159" t="s">
        <v>246</v>
      </c>
      <c r="B342" s="168" t="s">
        <v>261</v>
      </c>
      <c r="C342" s="173" t="s">
        <v>245</v>
      </c>
      <c r="D342" s="170">
        <v>420</v>
      </c>
      <c r="E342" s="89">
        <f t="shared" si="54"/>
        <v>273</v>
      </c>
      <c r="F342" s="228">
        <f t="shared" si="53"/>
        <v>252</v>
      </c>
      <c r="G342" s="95">
        <f>ROUND(D342-D342*$G$5,0)</f>
        <v>244</v>
      </c>
      <c r="H342" s="177"/>
      <c r="I342" s="49"/>
      <c r="J342" s="49"/>
    </row>
    <row r="343" spans="1:10" s="3" customFormat="1" ht="15" hidden="1" x14ac:dyDescent="0.2">
      <c r="B343" s="17"/>
      <c r="C343" s="16"/>
      <c r="D343" s="19"/>
      <c r="E343" s="19"/>
      <c r="F343" s="19"/>
      <c r="G343" s="19"/>
      <c r="H343" s="177"/>
      <c r="I343" s="49"/>
      <c r="J343" s="49"/>
    </row>
    <row r="344" spans="1:10" s="3" customFormat="1" ht="15" x14ac:dyDescent="0.2">
      <c r="B344" s="17"/>
      <c r="C344" s="16"/>
      <c r="D344" s="19"/>
      <c r="E344" s="19"/>
      <c r="F344" s="19"/>
      <c r="G344" s="19"/>
      <c r="H344" s="177"/>
    </row>
    <row r="345" spans="1:10" s="3" customFormat="1" ht="15" x14ac:dyDescent="0.2">
      <c r="B345" s="17"/>
      <c r="C345" s="16"/>
      <c r="D345" s="19"/>
      <c r="E345" s="19"/>
      <c r="F345" s="19"/>
      <c r="G345" s="19"/>
      <c r="H345" s="177"/>
    </row>
    <row r="346" spans="1:10" s="3" customFormat="1" ht="15" x14ac:dyDescent="0.2">
      <c r="B346" s="17"/>
      <c r="C346" s="6"/>
      <c r="D346" s="19"/>
      <c r="E346" s="19"/>
      <c r="F346" s="19"/>
      <c r="G346" s="19"/>
      <c r="H346" s="177"/>
    </row>
    <row r="347" spans="1:10" s="3" customFormat="1" ht="15" x14ac:dyDescent="0.2">
      <c r="B347" s="17"/>
      <c r="C347" s="6"/>
      <c r="D347" s="19"/>
      <c r="E347" s="19"/>
      <c r="F347" s="19"/>
      <c r="G347" s="19"/>
      <c r="H347" s="177"/>
    </row>
    <row r="348" spans="1:10" s="3" customFormat="1" ht="15" x14ac:dyDescent="0.2">
      <c r="B348" s="17"/>
      <c r="C348" s="6"/>
      <c r="D348" s="19"/>
      <c r="E348" s="19"/>
      <c r="F348" s="19"/>
      <c r="G348" s="19"/>
      <c r="H348" s="177"/>
    </row>
    <row r="349" spans="1:10" s="3" customFormat="1" ht="15" x14ac:dyDescent="0.2">
      <c r="B349" s="17"/>
      <c r="C349" s="6"/>
      <c r="D349" s="19"/>
      <c r="E349" s="19"/>
      <c r="F349" s="19"/>
      <c r="G349" s="19"/>
      <c r="H349" s="177"/>
    </row>
    <row r="350" spans="1:10" s="3" customFormat="1" ht="15" x14ac:dyDescent="0.2">
      <c r="B350" s="17"/>
      <c r="C350" s="6"/>
      <c r="D350" s="19"/>
      <c r="E350" s="19"/>
      <c r="F350" s="19"/>
      <c r="G350" s="19"/>
      <c r="H350" s="177"/>
    </row>
    <row r="351" spans="1:10" s="3" customFormat="1" ht="15" x14ac:dyDescent="0.2">
      <c r="B351" s="17"/>
      <c r="C351" s="6"/>
      <c r="D351" s="19"/>
      <c r="E351" s="19"/>
      <c r="F351" s="19"/>
      <c r="G351" s="19"/>
      <c r="H351" s="177"/>
    </row>
    <row r="352" spans="1:10" s="3" customFormat="1" ht="15" x14ac:dyDescent="0.2">
      <c r="B352" s="17"/>
      <c r="C352" s="6"/>
      <c r="D352" s="19"/>
      <c r="E352" s="19"/>
      <c r="F352" s="19"/>
      <c r="G352" s="19"/>
      <c r="H352" s="177"/>
    </row>
    <row r="353" spans="2:8" s="3" customFormat="1" ht="15" x14ac:dyDescent="0.2">
      <c r="B353" s="17"/>
      <c r="C353" s="6"/>
      <c r="D353" s="19"/>
      <c r="E353" s="19"/>
      <c r="F353" s="19"/>
      <c r="G353" s="19"/>
      <c r="H353" s="177"/>
    </row>
    <row r="354" spans="2:8" s="3" customFormat="1" ht="15" x14ac:dyDescent="0.2">
      <c r="B354" s="17"/>
      <c r="C354" s="6"/>
      <c r="D354" s="19"/>
      <c r="E354" s="19"/>
      <c r="F354" s="19"/>
      <c r="G354" s="19"/>
      <c r="H354" s="177"/>
    </row>
    <row r="355" spans="2:8" s="3" customFormat="1" ht="15" x14ac:dyDescent="0.2">
      <c r="B355" s="17"/>
      <c r="C355" s="6"/>
      <c r="D355" s="19"/>
      <c r="E355" s="19"/>
      <c r="F355" s="19"/>
      <c r="G355" s="19"/>
      <c r="H355" s="177"/>
    </row>
    <row r="356" spans="2:8" s="3" customFormat="1" ht="15" x14ac:dyDescent="0.2">
      <c r="B356" s="17"/>
      <c r="C356" s="6"/>
      <c r="D356" s="19"/>
      <c r="E356" s="19"/>
      <c r="F356" s="19"/>
      <c r="G356" s="19"/>
      <c r="H356" s="177"/>
    </row>
    <row r="357" spans="2:8" s="3" customFormat="1" ht="15" x14ac:dyDescent="0.2">
      <c r="B357" s="17"/>
      <c r="C357" s="6"/>
      <c r="D357" s="19"/>
      <c r="E357" s="19"/>
      <c r="F357" s="19"/>
      <c r="G357" s="19"/>
      <c r="H357" s="177"/>
    </row>
    <row r="358" spans="2:8" s="3" customFormat="1" ht="15" x14ac:dyDescent="0.2">
      <c r="B358" s="17"/>
      <c r="C358" s="6"/>
      <c r="D358" s="19"/>
      <c r="E358" s="19"/>
      <c r="F358" s="19"/>
      <c r="G358" s="19"/>
      <c r="H358" s="177"/>
    </row>
    <row r="359" spans="2:8" s="3" customFormat="1" ht="15" x14ac:dyDescent="0.2">
      <c r="B359" s="17"/>
      <c r="C359" s="6"/>
      <c r="D359" s="19"/>
      <c r="E359" s="19"/>
      <c r="F359" s="19"/>
      <c r="G359" s="19"/>
      <c r="H359" s="177"/>
    </row>
    <row r="360" spans="2:8" s="3" customFormat="1" ht="15" hidden="1" x14ac:dyDescent="0.2">
      <c r="B360" s="17"/>
      <c r="C360" s="6"/>
      <c r="D360" s="19"/>
      <c r="E360" s="19"/>
      <c r="F360" s="19"/>
      <c r="G360" s="19"/>
      <c r="H360" s="177"/>
    </row>
    <row r="361" spans="2:8" s="3" customFormat="1" ht="15" hidden="1" x14ac:dyDescent="0.2">
      <c r="B361" s="6"/>
      <c r="C361" s="6"/>
      <c r="D361" s="19"/>
      <c r="E361" s="19"/>
      <c r="F361" s="19"/>
      <c r="G361" s="19"/>
      <c r="H361" s="177"/>
    </row>
    <row r="362" spans="2:8" s="3" customFormat="1" ht="15" hidden="1" x14ac:dyDescent="0.2">
      <c r="B362" s="6"/>
      <c r="C362" s="6"/>
      <c r="D362" s="19"/>
      <c r="E362" s="19"/>
      <c r="F362" s="19"/>
      <c r="G362" s="19"/>
      <c r="H362" s="177"/>
    </row>
    <row r="363" spans="2:8" s="3" customFormat="1" ht="15" hidden="1" x14ac:dyDescent="0.2">
      <c r="B363" s="6"/>
      <c r="C363" s="6"/>
      <c r="D363" s="19"/>
      <c r="E363" s="19"/>
      <c r="F363" s="19"/>
      <c r="G363" s="19"/>
      <c r="H363" s="177"/>
    </row>
    <row r="364" spans="2:8" s="3" customFormat="1" ht="15" hidden="1" x14ac:dyDescent="0.2">
      <c r="B364" s="6"/>
      <c r="C364" s="6"/>
      <c r="D364" s="19"/>
      <c r="E364" s="19"/>
      <c r="F364" s="19"/>
      <c r="G364" s="19"/>
      <c r="H364" s="177"/>
    </row>
    <row r="365" spans="2:8" s="3" customFormat="1" ht="15" hidden="1" x14ac:dyDescent="0.2">
      <c r="B365" s="6"/>
      <c r="C365" s="6"/>
      <c r="D365" s="19"/>
      <c r="E365" s="19"/>
      <c r="F365" s="19"/>
      <c r="G365" s="19"/>
      <c r="H365" s="177"/>
    </row>
    <row r="366" spans="2:8" s="3" customFormat="1" ht="15" hidden="1" x14ac:dyDescent="0.2">
      <c r="B366" s="6"/>
      <c r="C366" s="6"/>
      <c r="D366" s="19"/>
      <c r="E366" s="19"/>
      <c r="F366" s="19"/>
      <c r="G366" s="19"/>
      <c r="H366" s="177"/>
    </row>
    <row r="367" spans="2:8" s="3" customFormat="1" ht="15" hidden="1" x14ac:dyDescent="0.2">
      <c r="B367" s="6"/>
      <c r="C367" s="6"/>
      <c r="D367" s="19"/>
      <c r="E367" s="19"/>
      <c r="F367" s="19"/>
      <c r="G367" s="19"/>
      <c r="H367" s="177"/>
    </row>
    <row r="368" spans="2:8" s="3" customFormat="1" ht="15" x14ac:dyDescent="0.2">
      <c r="B368" s="6"/>
      <c r="C368" s="6"/>
      <c r="D368" s="19"/>
      <c r="E368" s="19"/>
      <c r="F368" s="19"/>
      <c r="G368" s="19"/>
      <c r="H368" s="21"/>
    </row>
    <row r="369" spans="1:8" s="3" customFormat="1" ht="15" x14ac:dyDescent="0.2">
      <c r="B369" s="6"/>
      <c r="C369" s="6"/>
      <c r="D369" s="19"/>
      <c r="E369" s="19"/>
      <c r="F369" s="19"/>
      <c r="G369" s="19"/>
      <c r="H369" s="21"/>
    </row>
    <row r="370" spans="1:8" s="3" customFormat="1" ht="15" x14ac:dyDescent="0.2">
      <c r="B370" s="6"/>
      <c r="C370" s="6"/>
      <c r="D370" s="19"/>
      <c r="E370" s="19"/>
      <c r="F370" s="19"/>
      <c r="G370" s="19"/>
      <c r="H370" s="21"/>
    </row>
    <row r="371" spans="1:8" s="3" customFormat="1" ht="15" x14ac:dyDescent="0.2">
      <c r="B371" s="6"/>
      <c r="C371" s="6"/>
      <c r="D371" s="19"/>
      <c r="E371" s="19"/>
      <c r="F371" s="19"/>
      <c r="G371" s="19"/>
      <c r="H371" s="21"/>
    </row>
    <row r="372" spans="1:8" s="3" customFormat="1" ht="15" x14ac:dyDescent="0.2">
      <c r="B372" s="6"/>
      <c r="C372" s="6"/>
      <c r="D372" s="19"/>
      <c r="E372" s="19"/>
      <c r="F372" s="19"/>
      <c r="G372" s="19"/>
      <c r="H372" s="21"/>
    </row>
    <row r="373" spans="1:8" s="3" customFormat="1" ht="15" x14ac:dyDescent="0.2">
      <c r="B373" s="6"/>
      <c r="C373" s="6"/>
      <c r="D373" s="19"/>
      <c r="E373" s="19"/>
      <c r="F373" s="19"/>
      <c r="G373" s="19"/>
      <c r="H373" s="21"/>
    </row>
    <row r="374" spans="1:8" s="3" customFormat="1" ht="15" x14ac:dyDescent="0.2">
      <c r="B374" s="6"/>
      <c r="C374" s="6"/>
      <c r="D374" s="2"/>
      <c r="E374" s="2"/>
      <c r="F374" s="2"/>
      <c r="G374" s="7"/>
      <c r="H374" s="21"/>
    </row>
    <row r="375" spans="1:8" s="3" customFormat="1" ht="15" x14ac:dyDescent="0.2">
      <c r="B375" s="6"/>
      <c r="C375" s="6"/>
      <c r="D375" s="2"/>
      <c r="E375" s="2"/>
      <c r="F375" s="2"/>
      <c r="G375" s="7"/>
      <c r="H375" s="21"/>
    </row>
    <row r="376" spans="1:8" s="3" customFormat="1" ht="15" x14ac:dyDescent="0.2">
      <c r="B376" s="6"/>
      <c r="C376" s="6"/>
      <c r="D376" s="2"/>
      <c r="E376" s="2"/>
      <c r="F376" s="2"/>
      <c r="G376" s="7"/>
      <c r="H376" s="21"/>
    </row>
    <row r="377" spans="1:8" s="3" customFormat="1" ht="15" x14ac:dyDescent="0.2">
      <c r="B377" s="6"/>
      <c r="C377" s="6"/>
      <c r="D377" s="2"/>
      <c r="E377" s="2"/>
      <c r="F377" s="2"/>
      <c r="G377" s="7"/>
      <c r="H377" s="21"/>
    </row>
    <row r="378" spans="1:8" s="3" customFormat="1" ht="15" x14ac:dyDescent="0.2">
      <c r="B378" s="6"/>
      <c r="C378" s="6"/>
      <c r="D378" s="2"/>
      <c r="E378" s="2"/>
      <c r="F378" s="2"/>
      <c r="G378" s="7"/>
      <c r="H378" s="21"/>
    </row>
    <row r="379" spans="1:8" s="3" customFormat="1" ht="15" x14ac:dyDescent="0.2">
      <c r="B379" s="6"/>
      <c r="C379" s="6"/>
      <c r="D379" s="2"/>
      <c r="E379" s="2"/>
      <c r="F379" s="2"/>
      <c r="G379" s="7"/>
      <c r="H379" s="21"/>
    </row>
    <row r="380" spans="1:8" s="3" customFormat="1" ht="15" x14ac:dyDescent="0.2">
      <c r="B380" s="6"/>
      <c r="C380" s="6"/>
      <c r="D380" s="2"/>
      <c r="E380" s="2"/>
      <c r="F380" s="2"/>
      <c r="G380" s="7"/>
      <c r="H380" s="21"/>
    </row>
    <row r="381" spans="1:8" s="3" customFormat="1" ht="15" x14ac:dyDescent="0.2">
      <c r="A381" s="5"/>
      <c r="B381" s="8"/>
      <c r="C381" s="8"/>
      <c r="D381" s="9"/>
      <c r="E381" s="9"/>
      <c r="F381" s="9"/>
      <c r="G381" s="10"/>
      <c r="H381" s="21"/>
    </row>
    <row r="382" spans="1:8" s="3" customFormat="1" ht="15" x14ac:dyDescent="0.2">
      <c r="A382" s="5"/>
      <c r="B382" s="8"/>
      <c r="C382" s="8"/>
      <c r="D382" s="9"/>
      <c r="E382" s="9"/>
      <c r="F382" s="9"/>
      <c r="G382" s="10"/>
      <c r="H382" s="21"/>
    </row>
    <row r="383" spans="1:8" s="3" customFormat="1" ht="15" x14ac:dyDescent="0.2">
      <c r="A383" s="5"/>
      <c r="B383" s="8"/>
      <c r="C383" s="8"/>
      <c r="D383" s="9"/>
      <c r="E383" s="9"/>
      <c r="F383" s="9"/>
      <c r="G383" s="10"/>
      <c r="H383" s="21"/>
    </row>
    <row r="384" spans="1:8" s="3" customFormat="1" ht="15" x14ac:dyDescent="0.2">
      <c r="A384" s="5"/>
      <c r="B384" s="8"/>
      <c r="C384" s="8"/>
      <c r="D384" s="9"/>
      <c r="E384" s="9"/>
      <c r="F384" s="9"/>
      <c r="G384" s="10"/>
      <c r="H384" s="21"/>
    </row>
    <row r="385" spans="1:8" s="3" customFormat="1" ht="15" x14ac:dyDescent="0.2">
      <c r="A385" s="5"/>
      <c r="B385" s="8"/>
      <c r="C385" s="8"/>
      <c r="D385" s="9"/>
      <c r="E385" s="9"/>
      <c r="F385" s="9"/>
      <c r="G385" s="10"/>
      <c r="H385" s="21"/>
    </row>
    <row r="386" spans="1:8" s="3" customFormat="1" ht="15" x14ac:dyDescent="0.2">
      <c r="A386" s="5"/>
      <c r="B386" s="8"/>
      <c r="C386" s="8"/>
      <c r="D386" s="9"/>
      <c r="E386" s="9"/>
      <c r="F386" s="9"/>
      <c r="G386" s="10"/>
      <c r="H386" s="21"/>
    </row>
    <row r="387" spans="1:8" s="3" customFormat="1" ht="15" x14ac:dyDescent="0.2">
      <c r="A387" s="5"/>
      <c r="B387" s="8"/>
      <c r="C387" s="8"/>
      <c r="D387" s="9"/>
      <c r="E387" s="9"/>
      <c r="F387" s="9"/>
      <c r="G387" s="10"/>
      <c r="H387" s="21"/>
    </row>
    <row r="388" spans="1:8" s="3" customFormat="1" ht="15" x14ac:dyDescent="0.2">
      <c r="A388" s="5"/>
      <c r="B388" s="8"/>
      <c r="C388" s="8"/>
      <c r="D388" s="9"/>
      <c r="E388" s="9"/>
      <c r="F388" s="9"/>
      <c r="G388" s="10"/>
      <c r="H388" s="21"/>
    </row>
    <row r="389" spans="1:8" s="3" customFormat="1" ht="15" x14ac:dyDescent="0.2">
      <c r="A389" s="5"/>
      <c r="B389" s="8"/>
      <c r="C389" s="8"/>
      <c r="D389" s="9"/>
      <c r="E389" s="9"/>
      <c r="F389" s="9"/>
      <c r="G389" s="10"/>
      <c r="H389" s="21"/>
    </row>
    <row r="390" spans="1:8" s="3" customFormat="1" ht="15" x14ac:dyDescent="0.2">
      <c r="A390" s="5"/>
      <c r="B390" s="8"/>
      <c r="C390" s="8"/>
      <c r="D390" s="9"/>
      <c r="E390" s="9"/>
      <c r="F390" s="9"/>
      <c r="G390" s="10"/>
      <c r="H390" s="21"/>
    </row>
    <row r="391" spans="1:8" s="3" customFormat="1" ht="15" x14ac:dyDescent="0.2">
      <c r="A391" s="5"/>
      <c r="B391" s="8"/>
      <c r="C391" s="8"/>
      <c r="D391" s="9"/>
      <c r="E391" s="9"/>
      <c r="F391" s="9"/>
      <c r="G391" s="10"/>
      <c r="H391" s="21"/>
    </row>
    <row r="392" spans="1:8" s="3" customFormat="1" ht="15" x14ac:dyDescent="0.2">
      <c r="A392" s="5"/>
      <c r="B392" s="8"/>
      <c r="C392" s="8"/>
      <c r="D392" s="9"/>
      <c r="E392" s="9"/>
      <c r="F392" s="9"/>
      <c r="G392" s="10"/>
      <c r="H392" s="18"/>
    </row>
    <row r="393" spans="1:8" s="3" customFormat="1" ht="15" x14ac:dyDescent="0.2">
      <c r="A393" s="5"/>
      <c r="B393" s="8"/>
      <c r="C393" s="8"/>
      <c r="D393" s="9"/>
      <c r="E393" s="9"/>
      <c r="F393" s="9"/>
      <c r="G393" s="10"/>
      <c r="H393" s="18"/>
    </row>
    <row r="394" spans="1:8" s="3" customFormat="1" ht="15" x14ac:dyDescent="0.2">
      <c r="A394" s="5"/>
      <c r="B394" s="8"/>
      <c r="C394" s="8"/>
      <c r="D394" s="9"/>
      <c r="E394" s="9"/>
      <c r="F394" s="9"/>
      <c r="G394" s="10"/>
      <c r="H394" s="18"/>
    </row>
    <row r="395" spans="1:8" s="3" customFormat="1" ht="15" x14ac:dyDescent="0.2">
      <c r="A395" s="5"/>
      <c r="B395" s="8"/>
      <c r="C395" s="8"/>
      <c r="D395" s="9"/>
      <c r="E395" s="9"/>
      <c r="F395" s="9"/>
      <c r="G395" s="10"/>
      <c r="H395" s="18"/>
    </row>
    <row r="396" spans="1:8" s="3" customFormat="1" ht="15" x14ac:dyDescent="0.2">
      <c r="A396" s="5"/>
      <c r="B396" s="8"/>
      <c r="C396" s="8"/>
      <c r="D396" s="9"/>
      <c r="E396" s="9"/>
      <c r="F396" s="9"/>
      <c r="G396" s="10"/>
      <c r="H396" s="18"/>
    </row>
    <row r="397" spans="1:8" s="3" customFormat="1" ht="15" x14ac:dyDescent="0.2">
      <c r="A397" s="5"/>
      <c r="B397" s="8"/>
      <c r="C397" s="8"/>
      <c r="D397" s="9"/>
      <c r="E397" s="9"/>
      <c r="F397" s="9"/>
      <c r="G397" s="10"/>
      <c r="H397" s="5"/>
    </row>
    <row r="398" spans="1:8" s="3" customFormat="1" ht="15" x14ac:dyDescent="0.2">
      <c r="A398" s="5"/>
      <c r="B398" s="8"/>
      <c r="C398" s="8"/>
      <c r="D398" s="9"/>
      <c r="E398" s="9"/>
      <c r="F398" s="9"/>
      <c r="G398" s="10"/>
      <c r="H398" s="5"/>
    </row>
    <row r="399" spans="1:8" s="3" customFormat="1" ht="15" x14ac:dyDescent="0.2">
      <c r="A399" s="5"/>
      <c r="B399" s="8"/>
      <c r="C399" s="8"/>
      <c r="D399" s="9"/>
      <c r="E399" s="9"/>
      <c r="F399" s="9"/>
      <c r="G399" s="10"/>
      <c r="H399" s="5"/>
    </row>
    <row r="400" spans="1:8" s="3" customFormat="1" ht="15" x14ac:dyDescent="0.2">
      <c r="A400" s="5"/>
      <c r="B400" s="8"/>
      <c r="C400" s="8"/>
      <c r="D400" s="9"/>
      <c r="E400" s="9"/>
      <c r="F400" s="9"/>
      <c r="G400" s="10"/>
      <c r="H400" s="5"/>
    </row>
    <row r="401" spans="1:10" s="3" customFormat="1" ht="15" x14ac:dyDescent="0.2">
      <c r="A401" s="5"/>
      <c r="B401" s="8"/>
      <c r="C401" s="8"/>
      <c r="D401" s="9"/>
      <c r="E401" s="9"/>
      <c r="F401" s="9"/>
      <c r="G401" s="10"/>
      <c r="H401" s="5"/>
    </row>
    <row r="402" spans="1:10" s="3" customFormat="1" ht="15" x14ac:dyDescent="0.2">
      <c r="A402" s="5"/>
      <c r="B402" s="8"/>
      <c r="C402" s="8"/>
      <c r="D402" s="9"/>
      <c r="E402" s="9"/>
      <c r="F402" s="9"/>
      <c r="G402" s="10"/>
      <c r="H402" s="5"/>
      <c r="I402" s="5"/>
      <c r="J402" s="5"/>
    </row>
    <row r="403" spans="1:10" s="3" customFormat="1" ht="15" x14ac:dyDescent="0.2">
      <c r="A403" s="5"/>
      <c r="B403" s="8"/>
      <c r="C403" s="8"/>
      <c r="D403" s="9"/>
      <c r="E403" s="9"/>
      <c r="F403" s="9"/>
      <c r="G403" s="10"/>
      <c r="H403" s="5"/>
      <c r="I403" s="5"/>
      <c r="J403" s="5"/>
    </row>
    <row r="404" spans="1:10" s="3" customFormat="1" ht="15" x14ac:dyDescent="0.2">
      <c r="A404" s="5"/>
      <c r="B404" s="8"/>
      <c r="C404" s="8"/>
      <c r="D404" s="9"/>
      <c r="E404" s="9"/>
      <c r="F404" s="9"/>
      <c r="G404" s="10"/>
      <c r="H404" s="5"/>
      <c r="I404" s="5"/>
      <c r="J404" s="5"/>
    </row>
    <row r="405" spans="1:10" s="3" customFormat="1" ht="15" x14ac:dyDescent="0.2">
      <c r="A405" s="5"/>
      <c r="B405" s="8"/>
      <c r="C405" s="8"/>
      <c r="D405" s="9"/>
      <c r="E405" s="9"/>
      <c r="F405" s="9"/>
      <c r="G405" s="10"/>
      <c r="H405" s="5"/>
      <c r="I405" s="5"/>
      <c r="J405" s="5"/>
    </row>
    <row r="406" spans="1:10" s="5" customFormat="1" ht="12" x14ac:dyDescent="0.2">
      <c r="B406" s="8"/>
      <c r="C406" s="8"/>
      <c r="D406" s="9"/>
      <c r="E406" s="9"/>
      <c r="F406" s="9"/>
      <c r="G406" s="10"/>
    </row>
    <row r="407" spans="1:10" s="5" customFormat="1" ht="12" x14ac:dyDescent="0.2">
      <c r="B407" s="8"/>
      <c r="C407" s="8"/>
      <c r="D407" s="9"/>
      <c r="E407" s="9"/>
      <c r="F407" s="9"/>
      <c r="G407" s="10"/>
    </row>
    <row r="408" spans="1:10" s="5" customFormat="1" ht="12" x14ac:dyDescent="0.2">
      <c r="B408" s="8"/>
      <c r="C408" s="8"/>
      <c r="D408" s="9"/>
      <c r="E408" s="9"/>
      <c r="F408" s="9"/>
      <c r="G408" s="10"/>
    </row>
    <row r="409" spans="1:10" s="5" customFormat="1" ht="12" x14ac:dyDescent="0.2">
      <c r="B409" s="8"/>
      <c r="C409" s="8"/>
      <c r="D409" s="9"/>
      <c r="E409" s="9"/>
      <c r="F409" s="9"/>
      <c r="G409" s="10"/>
    </row>
    <row r="410" spans="1:10" s="5" customFormat="1" ht="12" x14ac:dyDescent="0.2">
      <c r="B410" s="8"/>
      <c r="C410" s="8"/>
      <c r="D410" s="9"/>
      <c r="E410" s="9"/>
      <c r="F410" s="9"/>
      <c r="G410" s="10"/>
    </row>
    <row r="411" spans="1:10" s="5" customFormat="1" ht="12" x14ac:dyDescent="0.2">
      <c r="B411" s="8"/>
      <c r="C411" s="8"/>
      <c r="D411" s="9"/>
      <c r="E411" s="9"/>
      <c r="F411" s="9"/>
      <c r="G411" s="10"/>
    </row>
    <row r="412" spans="1:10" s="5" customFormat="1" ht="12" x14ac:dyDescent="0.2">
      <c r="B412" s="8"/>
      <c r="C412" s="8"/>
      <c r="D412" s="9"/>
      <c r="E412" s="9"/>
      <c r="F412" s="9"/>
      <c r="G412" s="10"/>
    </row>
    <row r="413" spans="1:10" s="5" customFormat="1" ht="12" x14ac:dyDescent="0.2">
      <c r="B413" s="8"/>
      <c r="C413" s="8"/>
      <c r="D413" s="9"/>
      <c r="E413" s="9"/>
      <c r="F413" s="9"/>
      <c r="G413" s="10"/>
    </row>
    <row r="414" spans="1:10" s="5" customFormat="1" ht="12" x14ac:dyDescent="0.2">
      <c r="B414" s="8"/>
      <c r="C414" s="8"/>
      <c r="D414" s="9"/>
      <c r="E414" s="9"/>
      <c r="F414" s="9"/>
      <c r="G414" s="10"/>
    </row>
    <row r="415" spans="1:10" s="5" customFormat="1" ht="12" x14ac:dyDescent="0.2">
      <c r="B415" s="8"/>
      <c r="C415" s="8"/>
      <c r="D415" s="9"/>
      <c r="E415" s="9"/>
      <c r="F415" s="9"/>
      <c r="G415" s="10"/>
    </row>
    <row r="416" spans="1:10" s="5" customFormat="1" ht="12" x14ac:dyDescent="0.2">
      <c r="B416" s="8"/>
      <c r="C416" s="8"/>
      <c r="D416" s="9"/>
      <c r="E416" s="9"/>
      <c r="F416" s="9"/>
      <c r="G416" s="10"/>
    </row>
    <row r="417" spans="1:7" s="5" customFormat="1" ht="12" x14ac:dyDescent="0.2">
      <c r="B417" s="8"/>
      <c r="C417" s="8"/>
      <c r="D417" s="9"/>
      <c r="E417" s="9"/>
      <c r="F417" s="9"/>
      <c r="G417" s="10"/>
    </row>
    <row r="418" spans="1:7" s="5" customFormat="1" ht="12" x14ac:dyDescent="0.2">
      <c r="B418" s="8"/>
      <c r="C418" s="8"/>
      <c r="D418" s="9"/>
      <c r="E418" s="9"/>
      <c r="F418" s="9"/>
      <c r="G418" s="10"/>
    </row>
    <row r="419" spans="1:7" s="5" customFormat="1" ht="12" x14ac:dyDescent="0.2">
      <c r="B419" s="8"/>
      <c r="C419" s="8"/>
      <c r="D419" s="9"/>
      <c r="E419" s="9"/>
      <c r="F419" s="9"/>
      <c r="G419" s="10"/>
    </row>
    <row r="420" spans="1:7" s="5" customFormat="1" ht="12" x14ac:dyDescent="0.2">
      <c r="B420" s="8"/>
      <c r="C420" s="8"/>
      <c r="D420" s="9"/>
      <c r="E420" s="9"/>
      <c r="F420" s="9"/>
      <c r="G420" s="10"/>
    </row>
    <row r="421" spans="1:7" s="5" customFormat="1" ht="12" x14ac:dyDescent="0.2">
      <c r="B421" s="8"/>
      <c r="C421" s="8"/>
      <c r="D421" s="9"/>
      <c r="E421" s="9"/>
      <c r="F421" s="9"/>
      <c r="G421" s="10"/>
    </row>
    <row r="422" spans="1:7" s="5" customFormat="1" ht="12" x14ac:dyDescent="0.2">
      <c r="B422" s="8"/>
      <c r="C422" s="8"/>
      <c r="D422" s="9"/>
      <c r="E422" s="9"/>
      <c r="F422" s="9"/>
      <c r="G422" s="10"/>
    </row>
    <row r="423" spans="1:7" s="5" customFormat="1" ht="12" x14ac:dyDescent="0.2">
      <c r="B423" s="8"/>
      <c r="C423" s="8"/>
      <c r="D423" s="9"/>
      <c r="E423" s="9"/>
      <c r="F423" s="9"/>
      <c r="G423" s="10"/>
    </row>
    <row r="424" spans="1:7" s="5" customFormat="1" ht="12" x14ac:dyDescent="0.2">
      <c r="B424" s="8"/>
      <c r="C424" s="8"/>
      <c r="D424" s="9"/>
      <c r="E424" s="9"/>
      <c r="F424" s="9"/>
      <c r="G424" s="10"/>
    </row>
    <row r="425" spans="1:7" s="5" customFormat="1" ht="12" x14ac:dyDescent="0.2">
      <c r="B425" s="8"/>
      <c r="C425" s="8"/>
      <c r="D425" s="9"/>
      <c r="E425" s="9"/>
      <c r="F425" s="9"/>
      <c r="G425" s="10"/>
    </row>
    <row r="426" spans="1:7" s="5" customFormat="1" ht="12" x14ac:dyDescent="0.2">
      <c r="B426" s="8"/>
      <c r="C426" s="8"/>
      <c r="D426" s="9"/>
      <c r="E426" s="9"/>
      <c r="F426" s="9"/>
      <c r="G426" s="10"/>
    </row>
    <row r="427" spans="1:7" s="5" customFormat="1" ht="12" x14ac:dyDescent="0.2">
      <c r="A427" s="11"/>
      <c r="B427" s="12"/>
      <c r="C427" s="12"/>
      <c r="D427" s="13"/>
      <c r="E427" s="13"/>
      <c r="F427" s="13"/>
      <c r="G427" s="14"/>
    </row>
    <row r="428" spans="1:7" s="5" customFormat="1" ht="12" x14ac:dyDescent="0.2">
      <c r="A428" s="11"/>
      <c r="B428" s="12"/>
      <c r="C428" s="12"/>
      <c r="D428" s="13"/>
      <c r="E428" s="13"/>
      <c r="F428" s="13"/>
      <c r="G428" s="14"/>
    </row>
    <row r="429" spans="1:7" s="5" customFormat="1" ht="12" x14ac:dyDescent="0.2">
      <c r="A429" s="11"/>
      <c r="B429" s="12"/>
      <c r="C429" s="12"/>
      <c r="D429" s="13"/>
      <c r="E429" s="13"/>
      <c r="F429" s="13"/>
      <c r="G429" s="14"/>
    </row>
    <row r="430" spans="1:7" s="5" customFormat="1" ht="12" x14ac:dyDescent="0.2">
      <c r="A430" s="11"/>
      <c r="B430" s="12"/>
      <c r="C430" s="12"/>
      <c r="D430" s="13"/>
      <c r="E430" s="13"/>
      <c r="F430" s="13"/>
      <c r="G430" s="14"/>
    </row>
    <row r="431" spans="1:7" s="5" customFormat="1" ht="12" x14ac:dyDescent="0.2">
      <c r="A431" s="11"/>
      <c r="B431" s="12"/>
      <c r="C431" s="12"/>
      <c r="D431" s="13"/>
      <c r="E431" s="13"/>
      <c r="F431" s="13"/>
      <c r="G431" s="14"/>
    </row>
    <row r="432" spans="1:7" s="5" customFormat="1" ht="12" x14ac:dyDescent="0.2">
      <c r="A432" s="11"/>
      <c r="B432" s="12"/>
      <c r="C432" s="12"/>
      <c r="D432" s="13"/>
      <c r="E432" s="13"/>
      <c r="F432" s="13"/>
      <c r="G432" s="14"/>
    </row>
    <row r="433" spans="1:7" s="5" customFormat="1" ht="12" x14ac:dyDescent="0.2">
      <c r="A433" s="11"/>
      <c r="B433" s="12"/>
      <c r="C433" s="12"/>
      <c r="D433" s="13"/>
      <c r="E433" s="13"/>
      <c r="F433" s="13"/>
      <c r="G433" s="14"/>
    </row>
    <row r="434" spans="1:7" s="5" customFormat="1" ht="12" x14ac:dyDescent="0.2">
      <c r="A434" s="11"/>
      <c r="B434" s="12"/>
      <c r="C434" s="12"/>
      <c r="D434" s="13"/>
      <c r="E434" s="13"/>
      <c r="F434" s="13"/>
      <c r="G434" s="14"/>
    </row>
    <row r="435" spans="1:7" s="5" customFormat="1" ht="12" x14ac:dyDescent="0.2">
      <c r="A435" s="11"/>
      <c r="B435" s="12"/>
      <c r="C435" s="12"/>
      <c r="D435" s="13"/>
      <c r="E435" s="13"/>
      <c r="F435" s="13"/>
      <c r="G435" s="14"/>
    </row>
    <row r="436" spans="1:7" s="5" customFormat="1" ht="12" x14ac:dyDescent="0.2">
      <c r="A436" s="11"/>
      <c r="B436" s="12"/>
      <c r="C436" s="12"/>
      <c r="D436" s="13"/>
      <c r="E436" s="13"/>
      <c r="F436" s="13"/>
      <c r="G436" s="14"/>
    </row>
    <row r="437" spans="1:7" s="5" customFormat="1" ht="12" x14ac:dyDescent="0.2">
      <c r="A437" s="11"/>
      <c r="B437" s="12"/>
      <c r="C437" s="12"/>
      <c r="D437" s="13"/>
      <c r="E437" s="13"/>
      <c r="F437" s="13"/>
      <c r="G437" s="14"/>
    </row>
    <row r="438" spans="1:7" s="5" customFormat="1" ht="12" x14ac:dyDescent="0.2">
      <c r="A438" s="11"/>
      <c r="B438" s="12"/>
      <c r="C438" s="12"/>
      <c r="D438" s="13"/>
      <c r="E438" s="13"/>
      <c r="F438" s="13"/>
      <c r="G438" s="14"/>
    </row>
    <row r="439" spans="1:7" s="5" customFormat="1" ht="12" x14ac:dyDescent="0.2">
      <c r="A439" s="11"/>
      <c r="B439" s="12"/>
      <c r="C439" s="12"/>
      <c r="D439" s="13"/>
      <c r="E439" s="13"/>
      <c r="F439" s="13"/>
      <c r="G439" s="14"/>
    </row>
    <row r="440" spans="1:7" s="5" customFormat="1" ht="12" x14ac:dyDescent="0.2">
      <c r="A440" s="11"/>
      <c r="B440" s="12"/>
      <c r="C440" s="12"/>
      <c r="D440" s="13"/>
      <c r="E440" s="13"/>
      <c r="F440" s="13"/>
      <c r="G440" s="14"/>
    </row>
    <row r="441" spans="1:7" s="5" customFormat="1" ht="12" x14ac:dyDescent="0.2">
      <c r="A441" s="11"/>
      <c r="B441" s="12"/>
      <c r="C441" s="12"/>
      <c r="D441" s="13"/>
      <c r="E441" s="13"/>
      <c r="F441" s="13"/>
      <c r="G441" s="14"/>
    </row>
    <row r="442" spans="1:7" s="5" customFormat="1" ht="12" x14ac:dyDescent="0.2">
      <c r="A442" s="11"/>
      <c r="B442" s="12"/>
      <c r="C442" s="12"/>
      <c r="D442" s="13"/>
      <c r="E442" s="13"/>
      <c r="F442" s="13"/>
      <c r="G442" s="14"/>
    </row>
    <row r="443" spans="1:7" s="5" customFormat="1" ht="12" x14ac:dyDescent="0.2">
      <c r="A443" s="11"/>
      <c r="B443" s="12"/>
      <c r="C443" s="12"/>
      <c r="D443" s="13"/>
      <c r="E443" s="13"/>
      <c r="F443" s="13"/>
      <c r="G443" s="14"/>
    </row>
    <row r="444" spans="1:7" s="5" customFormat="1" ht="12" x14ac:dyDescent="0.2">
      <c r="A444" s="11"/>
      <c r="B444" s="12"/>
      <c r="C444" s="12"/>
      <c r="D444" s="13"/>
      <c r="E444" s="13"/>
      <c r="F444" s="13"/>
      <c r="G444" s="14"/>
    </row>
    <row r="445" spans="1:7" s="5" customFormat="1" ht="12" x14ac:dyDescent="0.2">
      <c r="A445" s="11"/>
      <c r="B445" s="12"/>
      <c r="C445" s="12"/>
      <c r="D445" s="13"/>
      <c r="E445" s="13"/>
      <c r="F445" s="13"/>
      <c r="G445" s="14"/>
    </row>
    <row r="446" spans="1:7" s="5" customFormat="1" ht="12" x14ac:dyDescent="0.2">
      <c r="A446" s="11"/>
      <c r="B446" s="12"/>
      <c r="C446" s="12"/>
      <c r="D446" s="13"/>
      <c r="E446" s="13"/>
      <c r="F446" s="13"/>
      <c r="G446" s="14"/>
    </row>
    <row r="447" spans="1:7" s="5" customFormat="1" ht="12" x14ac:dyDescent="0.2">
      <c r="A447" s="11"/>
      <c r="B447" s="12"/>
      <c r="C447" s="12"/>
      <c r="D447" s="13"/>
      <c r="E447" s="13"/>
      <c r="F447" s="13"/>
      <c r="G447" s="14"/>
    </row>
    <row r="448" spans="1:7" s="5" customFormat="1" ht="12" x14ac:dyDescent="0.2">
      <c r="A448" s="11"/>
      <c r="B448" s="12"/>
      <c r="C448" s="12"/>
      <c r="D448" s="13"/>
      <c r="E448" s="13"/>
      <c r="F448" s="13"/>
      <c r="G448" s="14"/>
    </row>
    <row r="449" spans="1:10" s="5" customFormat="1" ht="12" x14ac:dyDescent="0.2">
      <c r="A449" s="11"/>
      <c r="B449" s="12"/>
      <c r="C449" s="12"/>
      <c r="D449" s="13"/>
      <c r="E449" s="13"/>
      <c r="F449" s="13"/>
      <c r="G449" s="14"/>
    </row>
    <row r="450" spans="1:10" s="5" customFormat="1" ht="12" x14ac:dyDescent="0.2">
      <c r="A450" s="11"/>
      <c r="B450" s="12"/>
      <c r="C450" s="12"/>
      <c r="D450" s="13"/>
      <c r="E450" s="13"/>
      <c r="F450" s="13"/>
      <c r="G450" s="14"/>
      <c r="H450" s="11"/>
    </row>
    <row r="451" spans="1:10" s="5" customFormat="1" ht="12" x14ac:dyDescent="0.2">
      <c r="A451" s="11"/>
      <c r="B451" s="12"/>
      <c r="C451" s="12"/>
      <c r="D451" s="13"/>
      <c r="E451" s="13"/>
      <c r="F451" s="13"/>
      <c r="G451" s="14"/>
      <c r="H451" s="11"/>
    </row>
    <row r="452" spans="1:10" s="5" customFormat="1" ht="12" x14ac:dyDescent="0.2">
      <c r="A452" s="11"/>
      <c r="B452" s="12"/>
      <c r="C452" s="12"/>
      <c r="D452" s="13"/>
      <c r="E452" s="13"/>
      <c r="F452" s="13"/>
      <c r="G452" s="14"/>
      <c r="H452" s="11"/>
    </row>
    <row r="453" spans="1:10" s="5" customFormat="1" ht="12" x14ac:dyDescent="0.2">
      <c r="A453" s="11"/>
      <c r="B453" s="12"/>
      <c r="C453" s="12"/>
      <c r="D453" s="13"/>
      <c r="E453" s="13"/>
      <c r="F453" s="13"/>
      <c r="G453" s="14"/>
      <c r="H453" s="11"/>
    </row>
    <row r="454" spans="1:10" s="5" customFormat="1" ht="12" x14ac:dyDescent="0.2">
      <c r="A454" s="11"/>
      <c r="B454" s="12"/>
      <c r="C454" s="12"/>
      <c r="D454" s="13"/>
      <c r="E454" s="13"/>
      <c r="F454" s="13"/>
      <c r="G454" s="14"/>
      <c r="H454" s="11"/>
    </row>
    <row r="455" spans="1:10" s="5" customFormat="1" ht="12" x14ac:dyDescent="0.2">
      <c r="A455" s="11"/>
      <c r="B455" s="12"/>
      <c r="C455" s="12"/>
      <c r="D455" s="13"/>
      <c r="E455" s="13"/>
      <c r="F455" s="13"/>
      <c r="G455" s="14"/>
      <c r="H455" s="11"/>
    </row>
    <row r="456" spans="1:10" s="5" customFormat="1" ht="12" x14ac:dyDescent="0.2">
      <c r="A456" s="11"/>
      <c r="B456" s="12"/>
      <c r="C456" s="12"/>
      <c r="D456" s="13"/>
      <c r="E456" s="13"/>
      <c r="F456" s="13"/>
      <c r="G456" s="14"/>
      <c r="H456" s="11"/>
    </row>
    <row r="457" spans="1:10" s="5" customFormat="1" ht="12" x14ac:dyDescent="0.2">
      <c r="A457" s="11"/>
      <c r="B457" s="12"/>
      <c r="C457" s="12"/>
      <c r="D457" s="13"/>
      <c r="E457" s="13"/>
      <c r="F457" s="13"/>
      <c r="G457" s="14"/>
      <c r="H457" s="11"/>
    </row>
    <row r="458" spans="1:10" s="5" customFormat="1" ht="12" x14ac:dyDescent="0.2">
      <c r="A458" s="11"/>
      <c r="B458" s="12"/>
      <c r="C458" s="12"/>
      <c r="D458" s="13"/>
      <c r="E458" s="13"/>
      <c r="F458" s="13"/>
      <c r="G458" s="14"/>
      <c r="H458" s="11"/>
    </row>
    <row r="459" spans="1:10" s="5" customFormat="1" ht="12" x14ac:dyDescent="0.2">
      <c r="A459" s="11"/>
      <c r="B459" s="12"/>
      <c r="C459" s="12"/>
      <c r="D459" s="13"/>
      <c r="E459" s="13"/>
      <c r="F459" s="13"/>
      <c r="G459" s="14"/>
      <c r="H459" s="11"/>
    </row>
    <row r="460" spans="1:10" s="5" customFormat="1" ht="12" x14ac:dyDescent="0.2">
      <c r="A460" s="11"/>
      <c r="B460" s="12"/>
      <c r="C460" s="12"/>
      <c r="D460" s="12"/>
      <c r="E460" s="12"/>
      <c r="F460" s="12"/>
      <c r="G460" s="11"/>
      <c r="H460" s="11"/>
      <c r="I460" s="11"/>
      <c r="J460" s="11"/>
    </row>
    <row r="461" spans="1:10" s="5" customFormat="1" ht="12" x14ac:dyDescent="0.2">
      <c r="A461" s="11"/>
      <c r="B461" s="12"/>
      <c r="C461" s="12"/>
      <c r="D461" s="12"/>
      <c r="E461" s="12"/>
      <c r="F461" s="12"/>
      <c r="G461" s="11"/>
      <c r="H461" s="11"/>
      <c r="I461" s="11"/>
      <c r="J461" s="11"/>
    </row>
    <row r="462" spans="1:10" s="5" customFormat="1" ht="12" x14ac:dyDescent="0.2">
      <c r="A462" s="11"/>
      <c r="B462" s="12"/>
      <c r="C462" s="12"/>
      <c r="D462" s="12"/>
      <c r="E462" s="12"/>
      <c r="F462" s="12"/>
      <c r="G462" s="11"/>
      <c r="H462" s="11"/>
      <c r="I462" s="11"/>
      <c r="J462" s="11"/>
    </row>
    <row r="463" spans="1:10" s="5" customFormat="1" ht="12" x14ac:dyDescent="0.2">
      <c r="A463" s="11"/>
      <c r="B463" s="12"/>
      <c r="C463" s="12"/>
      <c r="D463" s="12"/>
      <c r="E463" s="12"/>
      <c r="F463" s="12"/>
      <c r="G463" s="11"/>
      <c r="H463" s="11"/>
      <c r="I463" s="11"/>
      <c r="J463" s="11"/>
    </row>
  </sheetData>
  <mergeCells count="39">
    <mergeCell ref="B239:B246"/>
    <mergeCell ref="B247:B254"/>
    <mergeCell ref="A226:A232"/>
    <mergeCell ref="A239:A242"/>
    <mergeCell ref="A243:A249"/>
    <mergeCell ref="B223:B229"/>
    <mergeCell ref="B235:B237"/>
    <mergeCell ref="A1:G1"/>
    <mergeCell ref="A96:B96"/>
    <mergeCell ref="A5:B5"/>
    <mergeCell ref="A12:B12"/>
    <mergeCell ref="A22:B22"/>
    <mergeCell ref="A29:B29"/>
    <mergeCell ref="A50:B50"/>
    <mergeCell ref="A52:B52"/>
    <mergeCell ref="A78:B78"/>
    <mergeCell ref="A83:B83"/>
    <mergeCell ref="A90:B90"/>
    <mergeCell ref="E3:F3"/>
    <mergeCell ref="A312:A315"/>
    <mergeCell ref="A320:G320"/>
    <mergeCell ref="B268:B269"/>
    <mergeCell ref="A267:A269"/>
    <mergeCell ref="A278:A282"/>
    <mergeCell ref="A310:A311"/>
    <mergeCell ref="A109:B109"/>
    <mergeCell ref="A122:B122"/>
    <mergeCell ref="A151:A154"/>
    <mergeCell ref="A147:A150"/>
    <mergeCell ref="A134:B134"/>
    <mergeCell ref="A146:B146"/>
    <mergeCell ref="A129:B129"/>
    <mergeCell ref="B171:B176"/>
    <mergeCell ref="B177:B185"/>
    <mergeCell ref="B214:B221"/>
    <mergeCell ref="B206:B213"/>
    <mergeCell ref="A206:A221"/>
    <mergeCell ref="B189:B196"/>
    <mergeCell ref="B186:B188"/>
  </mergeCells>
  <phoneticPr fontId="0" type="noConversion"/>
  <hyperlinks>
    <hyperlink ref="I6:J6" location="Обувь!A1" display=" - бланк заказа спортивной обуви"/>
  </hyperlinks>
  <printOptions horizontalCentered="1"/>
  <pageMargins left="0.11811023622047245" right="0.11811023622047245" top="0.19685039370078741" bottom="0.39370078740157483" header="0.11811023622047245" footer="0.19685039370078741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Прайс!Заголовки_для_печати</vt:lpstr>
      <vt:lpstr>Прайс!Область_печати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Gusev Evgeniy</cp:lastModifiedBy>
  <cp:lastPrinted>2026-08-18T09:57:13Z</cp:lastPrinted>
  <dcterms:created xsi:type="dcterms:W3CDTF">2010-02-17T07:26:15Z</dcterms:created>
  <dcterms:modified xsi:type="dcterms:W3CDTF">2026-08-18T11:57:20Z</dcterms:modified>
</cp:coreProperties>
</file>